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UTUA\COMUNICACION\2. COMUNICACIÓN CORPORATIVA\MEMORIAS ANUALES\2022\DOCUMENTACIÓN QR\"/>
    </mc:Choice>
  </mc:AlternateContent>
  <xr:revisionPtr revIDLastSave="0" documentId="13_ncr:1_{5F9A8DE1-0BD9-4CF4-8C86-F78600B9085C}" xr6:coauthVersionLast="47" xr6:coauthVersionMax="47" xr10:uidLastSave="{00000000-0000-0000-0000-000000000000}"/>
  <bookViews>
    <workbookView xWindow="-120" yWindow="-120" windowWidth="29040" windowHeight="15840" xr2:uid="{1DC0887B-66D3-49DE-A32C-9F27121A2097}"/>
  </bookViews>
  <sheets>
    <sheet name="CUENTA DEL RESULTADO ECONÓMICO-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4444" i="1" l="1"/>
  <c r="H89" i="1"/>
  <c r="G81" i="1"/>
  <c r="G77" i="1"/>
  <c r="G71" i="1"/>
  <c r="G84" i="1" s="1"/>
  <c r="G67" i="1"/>
  <c r="G63" i="1"/>
  <c r="G53" i="1"/>
  <c r="G50" i="1"/>
  <c r="G47" i="1"/>
  <c r="G44" i="1"/>
  <c r="G61" i="1" s="1"/>
  <c r="G34" i="1"/>
  <c r="G27" i="1"/>
  <c r="G19" i="1"/>
  <c r="G18" i="1"/>
  <c r="G10" i="1"/>
  <c r="G33" i="1" s="1"/>
  <c r="G62" i="1" l="1"/>
  <c r="G70" i="1" s="1"/>
  <c r="G85" i="1" s="1"/>
  <c r="G87" i="1" s="1"/>
</calcChain>
</file>

<file path=xl/sharedStrings.xml><?xml version="1.0" encoding="utf-8"?>
<sst xmlns="http://schemas.openxmlformats.org/spreadsheetml/2006/main" count="296" uniqueCount="175">
  <si>
    <t>V: 01 . 01</t>
  </si>
  <si>
    <t>CUENTA DEL RESULTADO ECONÓMICO-PATRIMONIAL .  PATRIMONIO PRIVATIVO.</t>
  </si>
  <si>
    <t>EJERCICIO: 2021</t>
  </si>
  <si>
    <t>MUTUA Nº 21 - NAVARRA</t>
  </si>
  <si>
    <t>Nº CTAS.</t>
  </si>
  <si>
    <t>NOTAS EN MEMORIA</t>
  </si>
  <si>
    <t>EJ. 2021</t>
  </si>
  <si>
    <t>EJ. 2020</t>
  </si>
  <si>
    <t>1.</t>
  </si>
  <si>
    <t>Cotizaciones sociales</t>
  </si>
  <si>
    <t/>
  </si>
  <si>
    <t>7200, 7210</t>
  </si>
  <si>
    <t>a)</t>
  </si>
  <si>
    <t>Régimen general</t>
  </si>
  <si>
    <t>b)</t>
  </si>
  <si>
    <t>Régimen especial de trabajadores autónomos</t>
  </si>
  <si>
    <t>7202, 7212</t>
  </si>
  <si>
    <t>c)</t>
  </si>
  <si>
    <t>Régimen especial agrario</t>
  </si>
  <si>
    <t>7203, 7213</t>
  </si>
  <si>
    <t>d)</t>
  </si>
  <si>
    <t>Régimen especial de trabajadores del mar</t>
  </si>
  <si>
    <t>7204, 7214</t>
  </si>
  <si>
    <t>e)</t>
  </si>
  <si>
    <t>Régimen especial de la minería del carbón</t>
  </si>
  <si>
    <t>7205, 7215</t>
  </si>
  <si>
    <t>f)</t>
  </si>
  <si>
    <t>Régimen especial de empleados de hogar</t>
  </si>
  <si>
    <t>g)</t>
  </si>
  <si>
    <t>Accidentes de trabajo y enfermedades profesionales</t>
  </si>
  <si>
    <t>2.</t>
  </si>
  <si>
    <t>Transferencias y subvenciones recibidas</t>
  </si>
  <si>
    <t>Del ejercicio</t>
  </si>
  <si>
    <t>a.1) subvenciones recibidas para financiar gastos del ejercicio</t>
  </si>
  <si>
    <t>a.2) transferencias</t>
  </si>
  <si>
    <t>a.3) subvenciones recibidas para cancelación de pasivos que no supongan financiacion específica de un elemento patrimonial</t>
  </si>
  <si>
    <t>Imputación de subvenciones para el inmovilizado no financiero</t>
  </si>
  <si>
    <t>Imputación de subvenciones para activos corrientes y otras</t>
  </si>
  <si>
    <t>705, 740, 741</t>
  </si>
  <si>
    <t>3.</t>
  </si>
  <si>
    <t>Prestaciones de servicios</t>
  </si>
  <si>
    <t>780, 781, 782, 783</t>
  </si>
  <si>
    <t>4.</t>
  </si>
  <si>
    <t>Trabajos realizados por la entidad para su inmovilizado</t>
  </si>
  <si>
    <t>5.</t>
  </si>
  <si>
    <t>Otros ingresos de gestión ordinaria</t>
  </si>
  <si>
    <t>Arrendamientos</t>
  </si>
  <si>
    <t>775, 777</t>
  </si>
  <si>
    <t>Otros ingresos</t>
  </si>
  <si>
    <t>Reversión del deterioro de créditos por operaciones de gestión</t>
  </si>
  <si>
    <t>Provisión para contingencias en tramitación aplicada</t>
  </si>
  <si>
    <t>6.</t>
  </si>
  <si>
    <t>Excesos de provisiones</t>
  </si>
  <si>
    <t>A)</t>
  </si>
  <si>
    <r>
      <t xml:space="preserve">TOTAL INGRESOS  DE GESTIÓN ORDINARIA </t>
    </r>
    <r>
      <rPr>
        <b/>
        <i/>
        <sz val="10"/>
        <color theme="1"/>
        <rFont val="Arial"/>
        <family val="2"/>
      </rPr>
      <t>(1+2+3+4+5+6)</t>
    </r>
  </si>
  <si>
    <t>7.</t>
  </si>
  <si>
    <t>Prestaciones sociales</t>
  </si>
  <si>
    <t>(630)</t>
  </si>
  <si>
    <t>Pensiones</t>
  </si>
  <si>
    <t>(631)</t>
  </si>
  <si>
    <t>Incapacidad temporal</t>
  </si>
  <si>
    <t>(632)</t>
  </si>
  <si>
    <t>Nacimiento y cuidado de menor y otras prestaciones</t>
  </si>
  <si>
    <t>(634)</t>
  </si>
  <si>
    <t>Prestaciones familiares</t>
  </si>
  <si>
    <t>(635)</t>
  </si>
  <si>
    <t>Prestaciones económicas de recuperación e indemnizaciones y entregas únicas</t>
  </si>
  <si>
    <t>(636)</t>
  </si>
  <si>
    <t>(637)</t>
  </si>
  <si>
    <t>Prótesis y vehículos para inválidos</t>
  </si>
  <si>
    <t>(638)</t>
  </si>
  <si>
    <t>h)</t>
  </si>
  <si>
    <t>Farmacia y efectos y accesorios de dipensación ambulatoria</t>
  </si>
  <si>
    <t>(639)</t>
  </si>
  <si>
    <t>i)</t>
  </si>
  <si>
    <t>Otras prestaciones</t>
  </si>
  <si>
    <t>8.</t>
  </si>
  <si>
    <t>Gastos de personal</t>
  </si>
  <si>
    <t>(640), (641)</t>
  </si>
  <si>
    <t>Sueldos, salarios y asimilados</t>
  </si>
  <si>
    <t>(642), (643), (644)</t>
  </si>
  <si>
    <t>Cargas sociales</t>
  </si>
  <si>
    <t>9.</t>
  </si>
  <si>
    <t>Transferencias y subvenciones concedidas</t>
  </si>
  <si>
    <t>(650)</t>
  </si>
  <si>
    <t>Transferencias</t>
  </si>
  <si>
    <t>(651)</t>
  </si>
  <si>
    <t>Subvenciones</t>
  </si>
  <si>
    <t>10.</t>
  </si>
  <si>
    <t>Aprovisionamientos</t>
  </si>
  <si>
    <r>
      <t>(600), (601), (602), (603), (604), (605), (607), 606, 608, 609, 61</t>
    </r>
    <r>
      <rPr>
        <sz val="10"/>
        <color theme="1"/>
        <rFont val="Calibri"/>
        <family val="2"/>
      </rPr>
      <t>¹</t>
    </r>
  </si>
  <si>
    <t>Compras y consumos</t>
  </si>
  <si>
    <t>(6930), (6931), (6932), (6933), (6934), (6935), 7930, 7931, 7932, 7933, 7934, 7935</t>
  </si>
  <si>
    <t>Deterioro de valor de existencias</t>
  </si>
  <si>
    <t>11.</t>
  </si>
  <si>
    <t>Otros gastos de gestión ordinaria</t>
  </si>
  <si>
    <t>(62)</t>
  </si>
  <si>
    <t>Suministros y servicios exteriores</t>
  </si>
  <si>
    <t>(6610), (6611), (6612), (6613), 6614</t>
  </si>
  <si>
    <t>Tributos</t>
  </si>
  <si>
    <t>(676)</t>
  </si>
  <si>
    <t>Otros</t>
  </si>
  <si>
    <t>(6970)</t>
  </si>
  <si>
    <t>Deterioro de valor de créditos por operaciones de gestión</t>
  </si>
  <si>
    <t>(6670)</t>
  </si>
  <si>
    <t>Pérdidas de créditos incobrables por operaciones de gestión</t>
  </si>
  <si>
    <t>(694)</t>
  </si>
  <si>
    <t>Dotación a la provisión para contingencias en tramitación</t>
  </si>
  <si>
    <t>(68)</t>
  </si>
  <si>
    <t>12.</t>
  </si>
  <si>
    <t>Amortización del inmovilizado</t>
  </si>
  <si>
    <t>B)</t>
  </si>
  <si>
    <r>
      <t>TOTAL DE GASTOS DE GESTIÓN ORDINARIA</t>
    </r>
    <r>
      <rPr>
        <b/>
        <i/>
        <sz val="10"/>
        <color theme="1"/>
        <rFont val="Arial"/>
        <family val="2"/>
      </rPr>
      <t xml:space="preserve"> (7+8+9+10+11+12)</t>
    </r>
  </si>
  <si>
    <t>I.-</t>
  </si>
  <si>
    <t>RESULTADO (AHORRO O DESAHORRO) DE LA GESTIÓN ORDINARIA (A+B)</t>
  </si>
  <si>
    <t>13.</t>
  </si>
  <si>
    <t>Deterioro de valor y resultados por enajenación del inmovilizado no 
financiero y activos en estado de venta</t>
  </si>
  <si>
    <t>(690), (691), (692), (6938), 790, 791, 792, 7938, 799</t>
  </si>
  <si>
    <t>Deterioro de valor</t>
  </si>
  <si>
    <t>770, 771, 772, 774, (670), (671), (672), (674)</t>
  </si>
  <si>
    <t>Bajas y enajenaciones</t>
  </si>
  <si>
    <t>7531</t>
  </si>
  <si>
    <t>14.</t>
  </si>
  <si>
    <t>Otras partidas no ordinarias</t>
  </si>
  <si>
    <t>773, 778</t>
  </si>
  <si>
    <t>Ingresos</t>
  </si>
  <si>
    <t>(678)</t>
  </si>
  <si>
    <t>Gastos</t>
  </si>
  <si>
    <t>II.-</t>
  </si>
  <si>
    <t>RESULTADO DE LAS OPERACIONES NO FINANCIERAS (I+13+14)</t>
  </si>
  <si>
    <t>15.</t>
  </si>
  <si>
    <t>Ingresos financieros</t>
  </si>
  <si>
    <t>760</t>
  </si>
  <si>
    <t>De participaciones en instrumentos de patrimonio</t>
  </si>
  <si>
    <t>761,  762, 769</t>
  </si>
  <si>
    <t>De valores negociables y de créditos del activo inmovilizado</t>
  </si>
  <si>
    <t>755, 756</t>
  </si>
  <si>
    <t>Subvenciones para gastos financieros y para la financiación de operaciones financieras</t>
  </si>
  <si>
    <t>(660), (662), (669)</t>
  </si>
  <si>
    <t>16.</t>
  </si>
  <si>
    <t>Gastos financieros</t>
  </si>
  <si>
    <t>784, 785, 786, 787</t>
  </si>
  <si>
    <t>17.</t>
  </si>
  <si>
    <t>Gastos financieros imputados al activo</t>
  </si>
  <si>
    <t>18.</t>
  </si>
  <si>
    <t>Variación del valor razonable en activos financieros</t>
  </si>
  <si>
    <t>7640, (6640)</t>
  </si>
  <si>
    <t>Activos a valor razonable con imputación en resultados</t>
  </si>
  <si>
    <t>7641, (6641)</t>
  </si>
  <si>
    <t>Imputación al resultado del ejercicio por activos financieros disponibles para la venta</t>
  </si>
  <si>
    <t>768, (668)</t>
  </si>
  <si>
    <t>19.</t>
  </si>
  <si>
    <t>Diferencias de cambio</t>
  </si>
  <si>
    <t>20.</t>
  </si>
  <si>
    <t>Deterioro de valor, bajas y  enajenaciones de activos  y pasivos financieros</t>
  </si>
  <si>
    <t>766, 7963, 7968, (666), (6963), (6968)</t>
  </si>
  <si>
    <t>De entidades del grupo, multigrupo y asociadas</t>
  </si>
  <si>
    <t>765, 7961, 7973, 7979, (665), (6673), (6679), (6960), (6961), (6973), (6979)</t>
  </si>
  <si>
    <t>III.-</t>
  </si>
  <si>
    <t>RESULTADO DE LAS OPERACIONES FINANCIERAS (15+16+17+18+19+20)</t>
  </si>
  <si>
    <t>IV.-</t>
  </si>
  <si>
    <t>RESULTADO (AHORRO O DESAHORRO) NETO DEL EJERCICIO (II+III)</t>
  </si>
  <si>
    <t>(6616), (6617), (6618), 6619</t>
  </si>
  <si>
    <t xml:space="preserve">21. </t>
  </si>
  <si>
    <t>Impuesto sobre beneficios</t>
  </si>
  <si>
    <t>V.-</t>
  </si>
  <si>
    <t>RESULTADO NETO DEL EJERCICIO DESPUÉS DE IMPUESTOS</t>
  </si>
  <si>
    <t>±</t>
  </si>
  <si>
    <t>AJUSTES EN LA CUENTA DEL RESULTADO DEL EJERCICIO ANTERIOR</t>
  </si>
  <si>
    <t>VI.-</t>
  </si>
  <si>
    <t>RESULTADO DEL EJERCICIO ANTERIOR AJUSTADO</t>
  </si>
  <si>
    <t>20212021S0080101S008.xlsm</t>
  </si>
  <si>
    <t>S008</t>
  </si>
  <si>
    <t>2021</t>
  </si>
  <si>
    <t>TRAC12GTBRTDOECOPATRIT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</si>
</sst>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2" fillId="0" borderId="0">
      <alignment horizontal="left" vertical="center"/>
    </xf>
    <xf numFmtId="0" fontId="3" fillId="0" borderId="0">
      <alignment horizontal="left" vertical="center" indent="3"/>
    </xf>
    <xf numFmtId="0" fontId="3" fillId="0" borderId="0">
      <alignment horizontal="left" vertical="center"/>
    </xf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6" fillId="0" borderId="0" xfId="1" applyFo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164" fontId="5" fillId="3" borderId="9" xfId="0" applyNumberFormat="1" applyFont="1" applyFill="1" applyBorder="1" applyAlignment="1">
      <alignment horizontal="right" vertical="center"/>
    </xf>
    <xf numFmtId="164" fontId="5" fillId="4" borderId="9" xfId="0" applyNumberFormat="1" applyFont="1" applyFill="1" applyBorder="1" applyAlignment="1">
      <alignment horizontal="right" vertic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0" xfId="2" applyFont="1" applyAlignment="1">
      <alignment horizontal="left" vertical="center" wrapText="1"/>
    </xf>
    <xf numFmtId="0" fontId="5" fillId="0" borderId="0" xfId="3" applyFont="1">
      <alignment horizontal="left" vertical="center"/>
    </xf>
    <xf numFmtId="164" fontId="5" fillId="2" borderId="9" xfId="0" applyNumberFormat="1" applyFont="1" applyFill="1" applyBorder="1" applyAlignment="1" applyProtection="1">
      <alignment horizontal="right" vertical="center"/>
      <protection locked="0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Alignment="1">
      <alignment horizontal="left" vertical="center" wrapText="1"/>
    </xf>
    <xf numFmtId="0" fontId="6" fillId="0" borderId="0" xfId="1" applyFo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>
      <alignment vertical="center"/>
    </xf>
    <xf numFmtId="0" fontId="6" fillId="0" borderId="2" xfId="1" applyFont="1" applyBorder="1">
      <alignment horizontal="left" vertical="center"/>
    </xf>
    <xf numFmtId="0" fontId="6" fillId="0" borderId="4" xfId="1" applyFont="1" applyBorder="1">
      <alignment horizontal="left" vertical="center"/>
    </xf>
    <xf numFmtId="0" fontId="6" fillId="0" borderId="1" xfId="1" applyFont="1" applyBorder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4" fontId="6" fillId="3" borderId="1" xfId="0" applyNumberFormat="1" applyFont="1" applyFill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right" vertical="center"/>
    </xf>
    <xf numFmtId="0" fontId="5" fillId="0" borderId="0" xfId="2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164" fontId="5" fillId="4" borderId="9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9" fontId="5" fillId="0" borderId="9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6" fillId="0" borderId="11" xfId="1" applyFont="1" applyBorder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3" xfId="1" applyFont="1" applyBorder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2" xfId="1" applyFont="1" applyBorder="1">
      <alignment horizontal="left"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5" borderId="5" xfId="0" applyNumberFormat="1" applyFont="1" applyFill="1" applyBorder="1" applyAlignment="1">
      <alignment horizontal="right" vertical="center"/>
    </xf>
    <xf numFmtId="164" fontId="6" fillId="5" borderId="9" xfId="0" applyNumberFormat="1" applyFont="1" applyFill="1" applyBorder="1" applyAlignment="1">
      <alignment horizontal="right" vertical="center"/>
    </xf>
  </cellXfs>
  <cellStyles count="4">
    <cellStyle name="Estilo 1" xfId="1" xr:uid="{C6126708-D822-4A67-8A64-CB969908EE54}"/>
    <cellStyle name="Estilo 2" xfId="2" xr:uid="{0D513A63-8838-4CA4-8B18-3890B6488985}"/>
    <cellStyle name="Estilo 3" xfId="3" xr:uid="{5C9CE342-4BB0-4CAB-B8B5-B2E33AD51A1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89</xdr:row>
      <xdr:rowOff>103534</xdr:rowOff>
    </xdr:from>
    <xdr:to>
      <xdr:col>3</xdr:col>
      <xdr:colOff>142875</xdr:colOff>
      <xdr:row>90</xdr:row>
      <xdr:rowOff>154057</xdr:rowOff>
    </xdr:to>
    <xdr:sp macro="" textlink="">
      <xdr:nvSpPr>
        <xdr:cNvPr id="2" name="22 CuadroTexto">
          <a:extLst>
            <a:ext uri="{FF2B5EF4-FFF2-40B4-BE49-F238E27FC236}">
              <a16:creationId xmlns:a16="http://schemas.microsoft.com/office/drawing/2014/main" id="{E8312843-0777-4BA5-AC43-3982D8CBBD72}"/>
            </a:ext>
          </a:extLst>
        </xdr:cNvPr>
        <xdr:cNvSpPr txBox="1"/>
      </xdr:nvSpPr>
      <xdr:spPr>
        <a:xfrm>
          <a:off x="161926" y="28259434"/>
          <a:ext cx="2790824" cy="231498"/>
        </a:xfrm>
        <a:prstGeom prst="rect">
          <a:avLst/>
        </a:prstGeom>
        <a:solidFill>
          <a:schemeClr val="lt1"/>
        </a:solidFill>
        <a:ln w="9525" cap="sq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90000" rtlCol="0" anchor="t"/>
        <a:lstStyle/>
        <a:p>
          <a:r>
            <a:rPr lang="es-ES" sz="900" baseline="30000"/>
            <a:t>1</a:t>
          </a:r>
          <a:r>
            <a:rPr lang="es-ES" sz="900"/>
            <a:t>Su signo</a:t>
          </a:r>
          <a:r>
            <a:rPr lang="es-ES" sz="900" baseline="0"/>
            <a:t> puede ser positivo o negativo</a:t>
          </a:r>
          <a:endParaRPr lang="es-ES" sz="9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027F6-2E90-4429-9087-FD357556BEB0}">
  <dimension ref="A1:AC44446"/>
  <sheetViews>
    <sheetView tabSelected="1" workbookViewId="0">
      <selection activeCell="M13" sqref="M13"/>
    </sheetView>
  </sheetViews>
  <sheetFormatPr baseColWidth="10" defaultColWidth="11.42578125" defaultRowHeight="14.25" x14ac:dyDescent="0.25"/>
  <cols>
    <col min="1" max="1" width="1.85546875" style="1" customWidth="1"/>
    <col min="2" max="2" width="36.7109375" style="3" customWidth="1"/>
    <col min="3" max="3" width="3.5703125" style="3" customWidth="1"/>
    <col min="4" max="4" width="2.5703125" style="3" customWidth="1"/>
    <col min="5" max="5" width="65.5703125" style="3" customWidth="1"/>
    <col min="6" max="6" width="15.7109375" style="3" customWidth="1"/>
    <col min="7" max="8" width="24.7109375" style="3" customWidth="1"/>
    <col min="9" max="16384" width="11.42578125" style="3"/>
  </cols>
  <sheetData>
    <row r="1" spans="1:8" ht="15.75" customHeight="1" x14ac:dyDescent="0.25">
      <c r="B1" s="2" t="s">
        <v>0</v>
      </c>
    </row>
    <row r="2" spans="1:8" ht="15.75" customHeight="1" x14ac:dyDescent="0.25">
      <c r="B2" s="4" t="s">
        <v>1</v>
      </c>
      <c r="C2" s="4"/>
      <c r="D2" s="4"/>
      <c r="E2" s="4"/>
      <c r="F2" s="4"/>
      <c r="G2" s="4"/>
      <c r="H2" s="4"/>
    </row>
    <row r="3" spans="1:8" ht="15.75" customHeight="1" x14ac:dyDescent="0.25"/>
    <row r="4" spans="1:8" ht="15.75" customHeight="1" x14ac:dyDescent="0.25">
      <c r="B4" s="5" t="s">
        <v>2</v>
      </c>
      <c r="C4" s="5"/>
      <c r="D4" s="5"/>
      <c r="E4" s="5"/>
      <c r="F4" s="5"/>
      <c r="G4" s="5"/>
      <c r="H4" s="5"/>
    </row>
    <row r="5" spans="1:8" ht="15.75" customHeight="1" x14ac:dyDescent="0.25"/>
    <row r="6" spans="1:8" ht="15.75" customHeight="1" x14ac:dyDescent="0.25">
      <c r="B6" s="2" t="s">
        <v>3</v>
      </c>
      <c r="C6" s="2"/>
      <c r="D6" s="2"/>
      <c r="E6" s="2"/>
      <c r="F6" s="2"/>
      <c r="G6" s="2"/>
      <c r="H6" s="2"/>
    </row>
    <row r="7" spans="1:8" ht="15.75" customHeight="1" x14ac:dyDescent="0.25"/>
    <row r="8" spans="1:8" ht="41.25" customHeight="1" x14ac:dyDescent="0.25">
      <c r="B8" s="6" t="s">
        <v>4</v>
      </c>
      <c r="C8" s="7"/>
      <c r="D8" s="8"/>
      <c r="E8" s="9"/>
      <c r="F8" s="10" t="s">
        <v>5</v>
      </c>
      <c r="G8" s="10" t="s">
        <v>6</v>
      </c>
      <c r="H8" s="6" t="s">
        <v>7</v>
      </c>
    </row>
    <row r="9" spans="1:8" ht="25.5" customHeight="1" x14ac:dyDescent="0.25">
      <c r="B9" s="11"/>
      <c r="C9" s="12"/>
      <c r="D9" s="13"/>
      <c r="E9" s="14"/>
      <c r="F9" s="15"/>
      <c r="G9" s="16"/>
      <c r="H9" s="17"/>
    </row>
    <row r="10" spans="1:8" ht="25.5" customHeight="1" x14ac:dyDescent="0.25">
      <c r="A10" s="1">
        <v>301000</v>
      </c>
      <c r="B10" s="18"/>
      <c r="C10" s="19" t="s">
        <v>8</v>
      </c>
      <c r="D10" s="20" t="s">
        <v>9</v>
      </c>
      <c r="E10" s="21"/>
      <c r="F10" s="22" t="s">
        <v>10</v>
      </c>
      <c r="G10" s="23">
        <f>+SUM(G11:G17)</f>
        <v>0</v>
      </c>
      <c r="H10" s="24">
        <v>0</v>
      </c>
    </row>
    <row r="11" spans="1:8" ht="25.5" customHeight="1" x14ac:dyDescent="0.25">
      <c r="A11" s="1">
        <v>301010</v>
      </c>
      <c r="B11" s="25" t="s">
        <v>11</v>
      </c>
      <c r="C11" s="19"/>
      <c r="D11" s="26" t="s">
        <v>12</v>
      </c>
      <c r="E11" s="27" t="s">
        <v>13</v>
      </c>
      <c r="F11" s="22" t="s">
        <v>10</v>
      </c>
      <c r="G11" s="28">
        <v>0</v>
      </c>
      <c r="H11" s="24">
        <v>0</v>
      </c>
    </row>
    <row r="12" spans="1:8" ht="25.5" customHeight="1" x14ac:dyDescent="0.25">
      <c r="A12" s="1">
        <v>301020</v>
      </c>
      <c r="B12" s="25">
        <v>7211</v>
      </c>
      <c r="C12" s="19"/>
      <c r="D12" s="26" t="s">
        <v>14</v>
      </c>
      <c r="E12" s="27" t="s">
        <v>15</v>
      </c>
      <c r="F12" s="22" t="s">
        <v>10</v>
      </c>
      <c r="G12" s="28">
        <v>0</v>
      </c>
      <c r="H12" s="24">
        <v>0</v>
      </c>
    </row>
    <row r="13" spans="1:8" ht="25.5" customHeight="1" x14ac:dyDescent="0.25">
      <c r="A13" s="1">
        <v>301030</v>
      </c>
      <c r="B13" s="25" t="s">
        <v>16</v>
      </c>
      <c r="C13" s="19"/>
      <c r="D13" s="26" t="s">
        <v>17</v>
      </c>
      <c r="E13" s="27" t="s">
        <v>18</v>
      </c>
      <c r="F13" s="22" t="s">
        <v>10</v>
      </c>
      <c r="G13" s="28">
        <v>0</v>
      </c>
      <c r="H13" s="24">
        <v>0</v>
      </c>
    </row>
    <row r="14" spans="1:8" ht="25.5" customHeight="1" x14ac:dyDescent="0.25">
      <c r="A14" s="1">
        <v>301040</v>
      </c>
      <c r="B14" s="25" t="s">
        <v>19</v>
      </c>
      <c r="C14" s="19"/>
      <c r="D14" s="26" t="s">
        <v>20</v>
      </c>
      <c r="E14" s="27" t="s">
        <v>21</v>
      </c>
      <c r="F14" s="29" t="s">
        <v>10</v>
      </c>
      <c r="G14" s="28">
        <v>0</v>
      </c>
      <c r="H14" s="24">
        <v>0</v>
      </c>
    </row>
    <row r="15" spans="1:8" ht="25.5" customHeight="1" x14ac:dyDescent="0.25">
      <c r="A15" s="1">
        <v>301050</v>
      </c>
      <c r="B15" s="25" t="s">
        <v>22</v>
      </c>
      <c r="C15" s="19"/>
      <c r="D15" s="26" t="s">
        <v>23</v>
      </c>
      <c r="E15" s="27" t="s">
        <v>24</v>
      </c>
      <c r="F15" s="22" t="s">
        <v>10</v>
      </c>
      <c r="G15" s="28">
        <v>0</v>
      </c>
      <c r="H15" s="24">
        <v>0</v>
      </c>
    </row>
    <row r="16" spans="1:8" ht="25.5" customHeight="1" x14ac:dyDescent="0.25">
      <c r="A16" s="1">
        <v>301060</v>
      </c>
      <c r="B16" s="18" t="s">
        <v>25</v>
      </c>
      <c r="C16" s="19"/>
      <c r="D16" s="26" t="s">
        <v>26</v>
      </c>
      <c r="E16" s="27" t="s">
        <v>27</v>
      </c>
      <c r="F16" s="22" t="s">
        <v>10</v>
      </c>
      <c r="G16" s="28">
        <v>0</v>
      </c>
      <c r="H16" s="24">
        <v>0</v>
      </c>
    </row>
    <row r="17" spans="1:8" ht="25.5" customHeight="1" x14ac:dyDescent="0.25">
      <c r="A17" s="1">
        <v>301070</v>
      </c>
      <c r="B17" s="25">
        <v>7206</v>
      </c>
      <c r="C17" s="19"/>
      <c r="D17" s="26" t="s">
        <v>28</v>
      </c>
      <c r="E17" s="30" t="s">
        <v>29</v>
      </c>
      <c r="F17" s="22" t="s">
        <v>10</v>
      </c>
      <c r="G17" s="28">
        <v>0</v>
      </c>
      <c r="H17" s="24">
        <v>0</v>
      </c>
    </row>
    <row r="18" spans="1:8" ht="25.5" customHeight="1" x14ac:dyDescent="0.25">
      <c r="A18" s="1">
        <v>302000</v>
      </c>
      <c r="B18" s="25"/>
      <c r="C18" s="19" t="s">
        <v>30</v>
      </c>
      <c r="D18" s="31" t="s">
        <v>31</v>
      </c>
      <c r="E18" s="31"/>
      <c r="F18" s="22" t="s">
        <v>10</v>
      </c>
      <c r="G18" s="23">
        <f>+SUM(G19,G23,G24)</f>
        <v>0</v>
      </c>
      <c r="H18" s="24">
        <v>0</v>
      </c>
    </row>
    <row r="19" spans="1:8" ht="25.5" customHeight="1" x14ac:dyDescent="0.25">
      <c r="A19" s="1">
        <v>302010</v>
      </c>
      <c r="B19" s="25"/>
      <c r="C19" s="19"/>
      <c r="D19" s="26" t="s">
        <v>12</v>
      </c>
      <c r="E19" s="27" t="s">
        <v>32</v>
      </c>
      <c r="F19" s="22" t="s">
        <v>10</v>
      </c>
      <c r="G19" s="23">
        <f>+SUM(G20:G22)</f>
        <v>0</v>
      </c>
      <c r="H19" s="24">
        <v>0</v>
      </c>
    </row>
    <row r="20" spans="1:8" ht="25.5" customHeight="1" x14ac:dyDescent="0.25">
      <c r="A20" s="1">
        <v>302011</v>
      </c>
      <c r="B20" s="25">
        <v>751</v>
      </c>
      <c r="C20" s="19"/>
      <c r="D20" s="32"/>
      <c r="E20" s="30" t="s">
        <v>33</v>
      </c>
      <c r="F20" s="22" t="s">
        <v>10</v>
      </c>
      <c r="G20" s="28">
        <v>0</v>
      </c>
      <c r="H20" s="24">
        <v>0</v>
      </c>
    </row>
    <row r="21" spans="1:8" ht="25.5" customHeight="1" x14ac:dyDescent="0.25">
      <c r="A21" s="1">
        <v>302012</v>
      </c>
      <c r="B21" s="18">
        <v>750</v>
      </c>
      <c r="C21" s="19"/>
      <c r="D21" s="33"/>
      <c r="E21" s="27" t="s">
        <v>34</v>
      </c>
      <c r="F21" s="22" t="s">
        <v>10</v>
      </c>
      <c r="G21" s="28">
        <v>0</v>
      </c>
      <c r="H21" s="24">
        <v>0</v>
      </c>
    </row>
    <row r="22" spans="1:8" ht="25.5" customHeight="1" x14ac:dyDescent="0.25">
      <c r="A22" s="1">
        <v>302013</v>
      </c>
      <c r="B22" s="25">
        <v>752</v>
      </c>
      <c r="C22" s="19"/>
      <c r="D22" s="32"/>
      <c r="E22" s="30" t="s">
        <v>35</v>
      </c>
      <c r="F22" s="22" t="s">
        <v>10</v>
      </c>
      <c r="G22" s="28">
        <v>0</v>
      </c>
      <c r="H22" s="24">
        <v>0</v>
      </c>
    </row>
    <row r="23" spans="1:8" ht="25.5" customHeight="1" x14ac:dyDescent="0.25">
      <c r="A23" s="1">
        <v>302020</v>
      </c>
      <c r="B23" s="25">
        <v>7530</v>
      </c>
      <c r="C23" s="19"/>
      <c r="D23" s="26" t="s">
        <v>14</v>
      </c>
      <c r="E23" s="30" t="s">
        <v>36</v>
      </c>
      <c r="F23" s="22" t="s">
        <v>10</v>
      </c>
      <c r="G23" s="28">
        <v>0</v>
      </c>
      <c r="H23" s="24">
        <v>0</v>
      </c>
    </row>
    <row r="24" spans="1:8" ht="25.5" customHeight="1" x14ac:dyDescent="0.25">
      <c r="A24" s="1">
        <v>302030</v>
      </c>
      <c r="B24" s="25">
        <v>754</v>
      </c>
      <c r="C24" s="19"/>
      <c r="D24" s="26" t="s">
        <v>17</v>
      </c>
      <c r="E24" s="30" t="s">
        <v>37</v>
      </c>
      <c r="F24" s="34" t="s">
        <v>10</v>
      </c>
      <c r="G24" s="28">
        <v>0</v>
      </c>
      <c r="H24" s="24">
        <v>0</v>
      </c>
    </row>
    <row r="25" spans="1:8" ht="25.5" customHeight="1" x14ac:dyDescent="0.25">
      <c r="A25" s="1">
        <v>303000</v>
      </c>
      <c r="B25" s="18" t="s">
        <v>38</v>
      </c>
      <c r="C25" s="19" t="s">
        <v>39</v>
      </c>
      <c r="D25" s="31" t="s">
        <v>40</v>
      </c>
      <c r="E25" s="31"/>
      <c r="F25" s="34" t="s">
        <v>10</v>
      </c>
      <c r="G25" s="28">
        <v>0</v>
      </c>
      <c r="H25" s="24">
        <v>0</v>
      </c>
    </row>
    <row r="26" spans="1:8" ht="25.5" customHeight="1" x14ac:dyDescent="0.25">
      <c r="A26" s="1">
        <v>304000</v>
      </c>
      <c r="B26" s="25" t="s">
        <v>41</v>
      </c>
      <c r="C26" s="19" t="s">
        <v>42</v>
      </c>
      <c r="D26" s="31" t="s">
        <v>43</v>
      </c>
      <c r="E26" s="31"/>
      <c r="F26" s="34" t="s">
        <v>10</v>
      </c>
      <c r="G26" s="28">
        <v>0</v>
      </c>
      <c r="H26" s="24">
        <v>0</v>
      </c>
    </row>
    <row r="27" spans="1:8" ht="25.5" customHeight="1" x14ac:dyDescent="0.25">
      <c r="A27" s="1">
        <v>305000</v>
      </c>
      <c r="B27" s="25"/>
      <c r="C27" s="19" t="s">
        <v>44</v>
      </c>
      <c r="D27" s="31" t="s">
        <v>45</v>
      </c>
      <c r="E27" s="31"/>
      <c r="F27" s="34" t="s">
        <v>10</v>
      </c>
      <c r="G27" s="23">
        <f>+SUM(G28:G31)</f>
        <v>210768.33</v>
      </c>
      <c r="H27" s="24">
        <v>204252.3</v>
      </c>
    </row>
    <row r="28" spans="1:8" ht="25.5" customHeight="1" x14ac:dyDescent="0.25">
      <c r="A28" s="1">
        <v>305010</v>
      </c>
      <c r="B28" s="18">
        <v>776</v>
      </c>
      <c r="C28" s="19"/>
      <c r="D28" s="26" t="s">
        <v>12</v>
      </c>
      <c r="E28" s="27" t="s">
        <v>46</v>
      </c>
      <c r="F28" s="35" t="s">
        <v>10</v>
      </c>
      <c r="G28" s="28">
        <v>210768.33</v>
      </c>
      <c r="H28" s="24">
        <v>204252.3</v>
      </c>
    </row>
    <row r="29" spans="1:8" ht="25.5" customHeight="1" x14ac:dyDescent="0.25">
      <c r="A29" s="1">
        <v>305020</v>
      </c>
      <c r="B29" s="25" t="s">
        <v>47</v>
      </c>
      <c r="C29" s="19"/>
      <c r="D29" s="26" t="s">
        <v>14</v>
      </c>
      <c r="E29" s="27" t="s">
        <v>48</v>
      </c>
      <c r="F29" s="35" t="s">
        <v>10</v>
      </c>
      <c r="G29" s="28">
        <v>0</v>
      </c>
      <c r="H29" s="24">
        <v>0</v>
      </c>
    </row>
    <row r="30" spans="1:8" ht="25.5" customHeight="1" x14ac:dyDescent="0.25">
      <c r="A30" s="1">
        <v>305030</v>
      </c>
      <c r="B30" s="25">
        <v>7970</v>
      </c>
      <c r="C30" s="19"/>
      <c r="D30" s="26" t="s">
        <v>17</v>
      </c>
      <c r="E30" s="30" t="s">
        <v>49</v>
      </c>
      <c r="F30" s="35" t="s">
        <v>10</v>
      </c>
      <c r="G30" s="28">
        <v>0</v>
      </c>
      <c r="H30" s="24">
        <v>0</v>
      </c>
    </row>
    <row r="31" spans="1:8" ht="25.5" customHeight="1" x14ac:dyDescent="0.25">
      <c r="A31" s="1">
        <v>305040</v>
      </c>
      <c r="B31" s="18">
        <v>794</v>
      </c>
      <c r="C31" s="19"/>
      <c r="D31" s="26" t="s">
        <v>20</v>
      </c>
      <c r="E31" s="27" t="s">
        <v>50</v>
      </c>
      <c r="F31" s="35" t="s">
        <v>10</v>
      </c>
      <c r="G31" s="28">
        <v>0</v>
      </c>
      <c r="H31" s="24">
        <v>0</v>
      </c>
    </row>
    <row r="32" spans="1:8" ht="25.5" customHeight="1" x14ac:dyDescent="0.25">
      <c r="A32" s="1">
        <v>306000</v>
      </c>
      <c r="B32" s="18">
        <v>795</v>
      </c>
      <c r="C32" s="19" t="s">
        <v>51</v>
      </c>
      <c r="D32" s="31" t="s">
        <v>52</v>
      </c>
      <c r="E32" s="31"/>
      <c r="F32" s="35" t="s">
        <v>10</v>
      </c>
      <c r="G32" s="28">
        <v>1437.91</v>
      </c>
      <c r="H32" s="24">
        <v>4189.41</v>
      </c>
    </row>
    <row r="33" spans="1:8" ht="25.5" customHeight="1" x14ac:dyDescent="0.25">
      <c r="A33" s="1">
        <v>399993</v>
      </c>
      <c r="B33" s="36"/>
      <c r="C33" s="37" t="s">
        <v>53</v>
      </c>
      <c r="D33" s="38" t="s">
        <v>54</v>
      </c>
      <c r="E33" s="39"/>
      <c r="F33" s="40" t="s">
        <v>10</v>
      </c>
      <c r="G33" s="41">
        <f>+SUM(G10,G18,G25,G26,G27,G32)</f>
        <v>212206.24</v>
      </c>
      <c r="H33" s="42">
        <v>208441.71</v>
      </c>
    </row>
    <row r="34" spans="1:8" ht="25.5" customHeight="1" x14ac:dyDescent="0.25">
      <c r="A34" s="1">
        <v>307000</v>
      </c>
      <c r="B34" s="18"/>
      <c r="C34" s="19" t="s">
        <v>55</v>
      </c>
      <c r="D34" s="31" t="s">
        <v>56</v>
      </c>
      <c r="E34" s="31"/>
      <c r="F34" s="35" t="s">
        <v>10</v>
      </c>
      <c r="G34" s="23">
        <f>+SUM(G35:G43)</f>
        <v>0</v>
      </c>
      <c r="H34" s="24">
        <v>0</v>
      </c>
    </row>
    <row r="35" spans="1:8" ht="25.5" customHeight="1" x14ac:dyDescent="0.25">
      <c r="A35" s="1">
        <v>307010</v>
      </c>
      <c r="B35" s="18" t="s">
        <v>57</v>
      </c>
      <c r="C35" s="19"/>
      <c r="D35" s="26" t="s">
        <v>12</v>
      </c>
      <c r="E35" s="27" t="s">
        <v>58</v>
      </c>
      <c r="F35" s="35" t="s">
        <v>10</v>
      </c>
      <c r="G35" s="28">
        <v>0</v>
      </c>
      <c r="H35" s="24">
        <v>0</v>
      </c>
    </row>
    <row r="36" spans="1:8" ht="25.5" customHeight="1" x14ac:dyDescent="0.25">
      <c r="A36" s="1">
        <v>307020</v>
      </c>
      <c r="B36" s="18" t="s">
        <v>59</v>
      </c>
      <c r="C36" s="19"/>
      <c r="D36" s="26" t="s">
        <v>14</v>
      </c>
      <c r="E36" s="27" t="s">
        <v>60</v>
      </c>
      <c r="F36" s="35" t="s">
        <v>10</v>
      </c>
      <c r="G36" s="28">
        <v>0</v>
      </c>
      <c r="H36" s="24">
        <v>0</v>
      </c>
    </row>
    <row r="37" spans="1:8" ht="25.5" customHeight="1" x14ac:dyDescent="0.25">
      <c r="A37" s="1">
        <v>307030</v>
      </c>
      <c r="B37" s="18" t="s">
        <v>61</v>
      </c>
      <c r="C37" s="19"/>
      <c r="D37" s="26" t="s">
        <v>17</v>
      </c>
      <c r="E37" s="27" t="s">
        <v>62</v>
      </c>
      <c r="F37" s="35" t="s">
        <v>10</v>
      </c>
      <c r="G37" s="28">
        <v>0</v>
      </c>
      <c r="H37" s="24">
        <v>0</v>
      </c>
    </row>
    <row r="38" spans="1:8" ht="25.5" customHeight="1" x14ac:dyDescent="0.25">
      <c r="A38" s="1">
        <v>307040</v>
      </c>
      <c r="B38" s="25" t="s">
        <v>63</v>
      </c>
      <c r="C38" s="19"/>
      <c r="D38" s="26" t="s">
        <v>20</v>
      </c>
      <c r="E38" s="27" t="s">
        <v>64</v>
      </c>
      <c r="F38" s="35" t="s">
        <v>10</v>
      </c>
      <c r="G38" s="28">
        <v>0</v>
      </c>
      <c r="H38" s="24">
        <v>0</v>
      </c>
    </row>
    <row r="39" spans="1:8" ht="25.5" customHeight="1" x14ac:dyDescent="0.25">
      <c r="A39" s="1">
        <v>307050</v>
      </c>
      <c r="B39" s="18" t="s">
        <v>65</v>
      </c>
      <c r="C39" s="19"/>
      <c r="D39" s="43" t="s">
        <v>23</v>
      </c>
      <c r="E39" s="30" t="s">
        <v>66</v>
      </c>
      <c r="F39" s="35" t="s">
        <v>10</v>
      </c>
      <c r="G39" s="28">
        <v>0</v>
      </c>
      <c r="H39" s="24">
        <v>0</v>
      </c>
    </row>
    <row r="40" spans="1:8" ht="25.5" customHeight="1" x14ac:dyDescent="0.25">
      <c r="A40" s="1">
        <v>307060</v>
      </c>
      <c r="B40" s="25" t="s">
        <v>67</v>
      </c>
      <c r="C40" s="19"/>
      <c r="D40" s="26" t="s">
        <v>26</v>
      </c>
      <c r="E40" s="27" t="s">
        <v>56</v>
      </c>
      <c r="F40" s="35" t="s">
        <v>10</v>
      </c>
      <c r="G40" s="28">
        <v>0</v>
      </c>
      <c r="H40" s="24">
        <v>0</v>
      </c>
    </row>
    <row r="41" spans="1:8" ht="25.5" customHeight="1" x14ac:dyDescent="0.25">
      <c r="A41" s="1">
        <v>307070</v>
      </c>
      <c r="B41" s="25" t="s">
        <v>68</v>
      </c>
      <c r="C41" s="19"/>
      <c r="D41" s="26" t="s">
        <v>28</v>
      </c>
      <c r="E41" s="27" t="s">
        <v>69</v>
      </c>
      <c r="F41" s="35" t="s">
        <v>10</v>
      </c>
      <c r="G41" s="28">
        <v>0</v>
      </c>
      <c r="H41" s="24">
        <v>0</v>
      </c>
    </row>
    <row r="42" spans="1:8" ht="25.5" customHeight="1" x14ac:dyDescent="0.25">
      <c r="A42" s="1">
        <v>307080</v>
      </c>
      <c r="B42" s="18" t="s">
        <v>70</v>
      </c>
      <c r="C42" s="19"/>
      <c r="D42" s="26" t="s">
        <v>71</v>
      </c>
      <c r="E42" s="27" t="s">
        <v>72</v>
      </c>
      <c r="F42" s="35" t="s">
        <v>10</v>
      </c>
      <c r="G42" s="28">
        <v>0</v>
      </c>
      <c r="H42" s="24">
        <v>0</v>
      </c>
    </row>
    <row r="43" spans="1:8" s="47" customFormat="1" ht="25.5" customHeight="1" x14ac:dyDescent="0.25">
      <c r="A43" s="44">
        <v>307090</v>
      </c>
      <c r="B43" s="18" t="s">
        <v>73</v>
      </c>
      <c r="C43" s="19"/>
      <c r="D43" s="26" t="s">
        <v>74</v>
      </c>
      <c r="E43" s="27" t="s">
        <v>75</v>
      </c>
      <c r="F43" s="45" t="s">
        <v>10</v>
      </c>
      <c r="G43" s="28">
        <v>0</v>
      </c>
      <c r="H43" s="46">
        <v>0</v>
      </c>
    </row>
    <row r="44" spans="1:8" ht="25.5" customHeight="1" x14ac:dyDescent="0.25">
      <c r="A44" s="1">
        <v>308000</v>
      </c>
      <c r="B44" s="48"/>
      <c r="C44" s="19" t="s">
        <v>76</v>
      </c>
      <c r="D44" s="31" t="s">
        <v>77</v>
      </c>
      <c r="E44" s="31"/>
      <c r="F44" s="35" t="s">
        <v>10</v>
      </c>
      <c r="G44" s="23">
        <f>+SUM(G45:G46)</f>
        <v>0</v>
      </c>
      <c r="H44" s="24">
        <v>0</v>
      </c>
    </row>
    <row r="45" spans="1:8" ht="25.5" customHeight="1" x14ac:dyDescent="0.25">
      <c r="A45" s="1">
        <v>308010</v>
      </c>
      <c r="B45" s="18" t="s">
        <v>78</v>
      </c>
      <c r="C45" s="19"/>
      <c r="D45" s="26" t="s">
        <v>12</v>
      </c>
      <c r="E45" s="27" t="s">
        <v>79</v>
      </c>
      <c r="F45" s="35" t="s">
        <v>10</v>
      </c>
      <c r="G45" s="28">
        <v>0</v>
      </c>
      <c r="H45" s="24">
        <v>0</v>
      </c>
    </row>
    <row r="46" spans="1:8" ht="25.5" customHeight="1" x14ac:dyDescent="0.25">
      <c r="A46" s="1">
        <v>308020</v>
      </c>
      <c r="B46" s="25" t="s">
        <v>80</v>
      </c>
      <c r="C46" s="19"/>
      <c r="D46" s="26" t="s">
        <v>14</v>
      </c>
      <c r="E46" s="27" t="s">
        <v>81</v>
      </c>
      <c r="F46" s="35" t="s">
        <v>10</v>
      </c>
      <c r="G46" s="28">
        <v>0</v>
      </c>
      <c r="H46" s="24">
        <v>0</v>
      </c>
    </row>
    <row r="47" spans="1:8" ht="25.5" customHeight="1" x14ac:dyDescent="0.25">
      <c r="A47" s="1">
        <v>309000</v>
      </c>
      <c r="B47" s="25"/>
      <c r="C47" s="19" t="s">
        <v>82</v>
      </c>
      <c r="D47" s="31" t="s">
        <v>83</v>
      </c>
      <c r="E47" s="31"/>
      <c r="F47" s="35" t="s">
        <v>10</v>
      </c>
      <c r="G47" s="23">
        <f>+SUM(G48:G49)</f>
        <v>0</v>
      </c>
      <c r="H47" s="24">
        <v>0</v>
      </c>
    </row>
    <row r="48" spans="1:8" ht="25.5" customHeight="1" x14ac:dyDescent="0.25">
      <c r="A48" s="1">
        <v>309010</v>
      </c>
      <c r="B48" s="18" t="s">
        <v>84</v>
      </c>
      <c r="C48" s="19"/>
      <c r="D48" s="26" t="s">
        <v>12</v>
      </c>
      <c r="E48" s="27" t="s">
        <v>85</v>
      </c>
      <c r="F48" s="35" t="s">
        <v>10</v>
      </c>
      <c r="G48" s="28">
        <v>0</v>
      </c>
      <c r="H48" s="24">
        <v>0</v>
      </c>
    </row>
    <row r="49" spans="1:8" ht="25.5" customHeight="1" x14ac:dyDescent="0.25">
      <c r="A49" s="1">
        <v>309020</v>
      </c>
      <c r="B49" s="18" t="s">
        <v>86</v>
      </c>
      <c r="C49" s="19"/>
      <c r="D49" s="26" t="s">
        <v>14</v>
      </c>
      <c r="E49" s="27" t="s">
        <v>87</v>
      </c>
      <c r="F49" s="35" t="s">
        <v>10</v>
      </c>
      <c r="G49" s="28">
        <v>0</v>
      </c>
      <c r="H49" s="24">
        <v>0</v>
      </c>
    </row>
    <row r="50" spans="1:8" ht="25.5" customHeight="1" x14ac:dyDescent="0.25">
      <c r="A50" s="1">
        <v>310000</v>
      </c>
      <c r="B50" s="18"/>
      <c r="C50" s="19" t="s">
        <v>88</v>
      </c>
      <c r="D50" s="31" t="s">
        <v>89</v>
      </c>
      <c r="E50" s="31"/>
      <c r="F50" s="35" t="s">
        <v>10</v>
      </c>
      <c r="G50" s="23">
        <f>+SUM(G51:G52)</f>
        <v>0</v>
      </c>
      <c r="H50" s="24">
        <v>0</v>
      </c>
    </row>
    <row r="51" spans="1:8" ht="25.5" customHeight="1" x14ac:dyDescent="0.25">
      <c r="A51" s="1">
        <v>310010</v>
      </c>
      <c r="B51" s="25" t="s">
        <v>90</v>
      </c>
      <c r="C51" s="19"/>
      <c r="D51" s="26" t="s">
        <v>12</v>
      </c>
      <c r="E51" s="27" t="s">
        <v>91</v>
      </c>
      <c r="F51" s="35" t="s">
        <v>10</v>
      </c>
      <c r="G51" s="28">
        <v>0</v>
      </c>
      <c r="H51" s="24">
        <v>0</v>
      </c>
    </row>
    <row r="52" spans="1:8" ht="25.5" customHeight="1" x14ac:dyDescent="0.25">
      <c r="A52" s="1">
        <v>310020</v>
      </c>
      <c r="B52" s="25" t="s">
        <v>92</v>
      </c>
      <c r="C52" s="19"/>
      <c r="D52" s="26" t="s">
        <v>14</v>
      </c>
      <c r="E52" s="27" t="s">
        <v>93</v>
      </c>
      <c r="F52" s="35" t="s">
        <v>10</v>
      </c>
      <c r="G52" s="28">
        <v>0</v>
      </c>
      <c r="H52" s="24">
        <v>0</v>
      </c>
    </row>
    <row r="53" spans="1:8" ht="25.5" customHeight="1" x14ac:dyDescent="0.25">
      <c r="A53" s="1">
        <v>311000</v>
      </c>
      <c r="B53" s="25"/>
      <c r="C53" s="19" t="s">
        <v>94</v>
      </c>
      <c r="D53" s="31" t="s">
        <v>95</v>
      </c>
      <c r="E53" s="31"/>
      <c r="F53" s="35" t="s">
        <v>10</v>
      </c>
      <c r="G53" s="23">
        <f>+SUM(G54:G59)</f>
        <v>-23872.12</v>
      </c>
      <c r="H53" s="24">
        <v>-48909.39</v>
      </c>
    </row>
    <row r="54" spans="1:8" ht="25.5" customHeight="1" x14ac:dyDescent="0.25">
      <c r="A54" s="1">
        <v>311010</v>
      </c>
      <c r="B54" s="25" t="s">
        <v>96</v>
      </c>
      <c r="C54" s="19"/>
      <c r="D54" s="26" t="s">
        <v>12</v>
      </c>
      <c r="E54" s="27" t="s">
        <v>97</v>
      </c>
      <c r="F54" s="35" t="s">
        <v>10</v>
      </c>
      <c r="G54" s="28">
        <v>-14069.97</v>
      </c>
      <c r="H54" s="24">
        <v>-37617.660000000003</v>
      </c>
    </row>
    <row r="55" spans="1:8" ht="25.5" customHeight="1" x14ac:dyDescent="0.25">
      <c r="A55" s="1">
        <v>311020</v>
      </c>
      <c r="B55" s="25" t="s">
        <v>98</v>
      </c>
      <c r="C55" s="19"/>
      <c r="D55" s="26" t="s">
        <v>14</v>
      </c>
      <c r="E55" s="27" t="s">
        <v>99</v>
      </c>
      <c r="F55" s="35" t="s">
        <v>10</v>
      </c>
      <c r="G55" s="28">
        <v>-9802.15</v>
      </c>
      <c r="H55" s="24">
        <v>-9854.02</v>
      </c>
    </row>
    <row r="56" spans="1:8" ht="25.5" customHeight="1" x14ac:dyDescent="0.25">
      <c r="A56" s="1">
        <v>311030</v>
      </c>
      <c r="B56" s="25" t="s">
        <v>100</v>
      </c>
      <c r="C56" s="19"/>
      <c r="D56" s="26" t="s">
        <v>17</v>
      </c>
      <c r="E56" s="27" t="s">
        <v>101</v>
      </c>
      <c r="F56" s="35" t="s">
        <v>10</v>
      </c>
      <c r="G56" s="28">
        <v>0</v>
      </c>
      <c r="H56" s="24">
        <v>0</v>
      </c>
    </row>
    <row r="57" spans="1:8" ht="25.5" customHeight="1" x14ac:dyDescent="0.25">
      <c r="A57" s="1">
        <v>311040</v>
      </c>
      <c r="B57" s="25" t="s">
        <v>102</v>
      </c>
      <c r="C57" s="19"/>
      <c r="D57" s="26" t="s">
        <v>20</v>
      </c>
      <c r="E57" s="27" t="s">
        <v>103</v>
      </c>
      <c r="F57" s="35" t="s">
        <v>10</v>
      </c>
      <c r="G57" s="28">
        <v>0</v>
      </c>
      <c r="H57" s="24">
        <v>-1437.71</v>
      </c>
    </row>
    <row r="58" spans="1:8" ht="25.5" customHeight="1" x14ac:dyDescent="0.25">
      <c r="A58" s="1">
        <v>311050</v>
      </c>
      <c r="B58" s="25" t="s">
        <v>104</v>
      </c>
      <c r="C58" s="19"/>
      <c r="D58" s="26" t="s">
        <v>23</v>
      </c>
      <c r="E58" s="27" t="s">
        <v>105</v>
      </c>
      <c r="F58" s="35" t="s">
        <v>10</v>
      </c>
      <c r="G58" s="28">
        <v>0</v>
      </c>
      <c r="H58" s="24">
        <v>0</v>
      </c>
    </row>
    <row r="59" spans="1:8" ht="25.5" customHeight="1" x14ac:dyDescent="0.25">
      <c r="A59" s="1">
        <v>311060</v>
      </c>
      <c r="B59" s="25" t="s">
        <v>106</v>
      </c>
      <c r="C59" s="19"/>
      <c r="D59" s="26" t="s">
        <v>26</v>
      </c>
      <c r="E59" s="27" t="s">
        <v>107</v>
      </c>
      <c r="F59" s="35" t="s">
        <v>10</v>
      </c>
      <c r="G59" s="28">
        <v>0</v>
      </c>
      <c r="H59" s="24">
        <v>0</v>
      </c>
    </row>
    <row r="60" spans="1:8" ht="25.5" customHeight="1" x14ac:dyDescent="0.25">
      <c r="A60" s="1">
        <v>312000</v>
      </c>
      <c r="B60" s="25" t="s">
        <v>108</v>
      </c>
      <c r="C60" s="19" t="s">
        <v>109</v>
      </c>
      <c r="D60" s="31" t="s">
        <v>110</v>
      </c>
      <c r="E60" s="31"/>
      <c r="F60" s="35" t="s">
        <v>10</v>
      </c>
      <c r="G60" s="28">
        <v>-105490.4</v>
      </c>
      <c r="H60" s="24">
        <v>-88719.58</v>
      </c>
    </row>
    <row r="61" spans="1:8" ht="25.5" customHeight="1" x14ac:dyDescent="0.25">
      <c r="A61" s="1">
        <v>399994</v>
      </c>
      <c r="B61" s="49"/>
      <c r="C61" s="37" t="s">
        <v>111</v>
      </c>
      <c r="D61" s="38" t="s">
        <v>112</v>
      </c>
      <c r="E61" s="39"/>
      <c r="F61" s="40" t="s">
        <v>10</v>
      </c>
      <c r="G61" s="41">
        <f>+SUM(G34,G44,G47,G50,G53,G60)</f>
        <v>-129362.51999999999</v>
      </c>
      <c r="H61" s="42">
        <v>-137628.97</v>
      </c>
    </row>
    <row r="62" spans="1:8" ht="25.5" customHeight="1" x14ac:dyDescent="0.25">
      <c r="A62" s="1">
        <v>399995</v>
      </c>
      <c r="B62" s="49"/>
      <c r="C62" s="37" t="s">
        <v>113</v>
      </c>
      <c r="D62" s="50" t="s">
        <v>114</v>
      </c>
      <c r="E62" s="51"/>
      <c r="F62" s="40" t="s">
        <v>10</v>
      </c>
      <c r="G62" s="41">
        <f>+SUM(G33,G61)</f>
        <v>82843.72</v>
      </c>
      <c r="H62" s="42">
        <v>70812.740000000005</v>
      </c>
    </row>
    <row r="63" spans="1:8" ht="25.5" customHeight="1" x14ac:dyDescent="0.25">
      <c r="A63" s="1">
        <v>313000</v>
      </c>
      <c r="B63" s="25"/>
      <c r="C63" s="52" t="s">
        <v>115</v>
      </c>
      <c r="D63" s="53" t="s">
        <v>116</v>
      </c>
      <c r="E63" s="31"/>
      <c r="F63" s="35" t="s">
        <v>10</v>
      </c>
      <c r="G63" s="23">
        <f>+SUM(G64:G66)</f>
        <v>0</v>
      </c>
      <c r="H63" s="24">
        <v>0</v>
      </c>
    </row>
    <row r="64" spans="1:8" ht="25.5" customHeight="1" x14ac:dyDescent="0.25">
      <c r="A64" s="1">
        <v>313010</v>
      </c>
      <c r="B64" s="25" t="s">
        <v>117</v>
      </c>
      <c r="C64" s="19"/>
      <c r="D64" s="26" t="s">
        <v>12</v>
      </c>
      <c r="E64" s="27" t="s">
        <v>118</v>
      </c>
      <c r="F64" s="35" t="s">
        <v>10</v>
      </c>
      <c r="G64" s="28">
        <v>0</v>
      </c>
      <c r="H64" s="24">
        <v>0</v>
      </c>
    </row>
    <row r="65" spans="1:8" ht="25.5" customHeight="1" x14ac:dyDescent="0.25">
      <c r="A65" s="1">
        <v>313020</v>
      </c>
      <c r="B65" s="25" t="s">
        <v>119</v>
      </c>
      <c r="C65" s="19"/>
      <c r="D65" s="26" t="s">
        <v>14</v>
      </c>
      <c r="E65" s="27" t="s">
        <v>120</v>
      </c>
      <c r="F65" s="35" t="s">
        <v>10</v>
      </c>
      <c r="G65" s="28">
        <v>0</v>
      </c>
      <c r="H65" s="24">
        <v>0</v>
      </c>
    </row>
    <row r="66" spans="1:8" ht="25.5" customHeight="1" x14ac:dyDescent="0.25">
      <c r="A66" s="1">
        <v>313030</v>
      </c>
      <c r="B66" s="25" t="s">
        <v>121</v>
      </c>
      <c r="C66" s="19"/>
      <c r="D66" s="26" t="s">
        <v>17</v>
      </c>
      <c r="E66" s="27" t="s">
        <v>36</v>
      </c>
      <c r="F66" s="35" t="s">
        <v>10</v>
      </c>
      <c r="G66" s="28">
        <v>0</v>
      </c>
      <c r="H66" s="24">
        <v>0</v>
      </c>
    </row>
    <row r="67" spans="1:8" ht="25.5" customHeight="1" x14ac:dyDescent="0.25">
      <c r="A67" s="1">
        <v>314000</v>
      </c>
      <c r="B67" s="25"/>
      <c r="C67" s="19" t="s">
        <v>122</v>
      </c>
      <c r="D67" s="31" t="s">
        <v>123</v>
      </c>
      <c r="E67" s="31"/>
      <c r="F67" s="35" t="s">
        <v>10</v>
      </c>
      <c r="G67" s="23">
        <f>+SUM(G68:G69)</f>
        <v>0</v>
      </c>
      <c r="H67" s="24">
        <v>0</v>
      </c>
    </row>
    <row r="68" spans="1:8" ht="25.5" customHeight="1" x14ac:dyDescent="0.25">
      <c r="A68" s="1">
        <v>314010</v>
      </c>
      <c r="B68" s="25" t="s">
        <v>124</v>
      </c>
      <c r="C68" s="19"/>
      <c r="D68" s="26" t="s">
        <v>12</v>
      </c>
      <c r="E68" s="27" t="s">
        <v>125</v>
      </c>
      <c r="F68" s="35" t="s">
        <v>10</v>
      </c>
      <c r="G68" s="28">
        <v>0</v>
      </c>
      <c r="H68" s="24">
        <v>0</v>
      </c>
    </row>
    <row r="69" spans="1:8" ht="25.5" customHeight="1" x14ac:dyDescent="0.25">
      <c r="A69" s="1">
        <v>314020</v>
      </c>
      <c r="B69" s="25" t="s">
        <v>126</v>
      </c>
      <c r="C69" s="19"/>
      <c r="D69" s="26" t="s">
        <v>14</v>
      </c>
      <c r="E69" s="27" t="s">
        <v>127</v>
      </c>
      <c r="F69" s="35" t="s">
        <v>10</v>
      </c>
      <c r="G69" s="28">
        <v>0</v>
      </c>
      <c r="H69" s="24">
        <v>0</v>
      </c>
    </row>
    <row r="70" spans="1:8" ht="25.5" customHeight="1" x14ac:dyDescent="0.25">
      <c r="A70" s="1">
        <v>399996</v>
      </c>
      <c r="B70" s="49"/>
      <c r="C70" s="37" t="s">
        <v>128</v>
      </c>
      <c r="D70" s="38" t="s">
        <v>129</v>
      </c>
      <c r="E70" s="39"/>
      <c r="F70" s="40" t="s">
        <v>10</v>
      </c>
      <c r="G70" s="41">
        <f>+SUM(G62,G63,G67)</f>
        <v>82843.72</v>
      </c>
      <c r="H70" s="42">
        <v>70812.740000000005</v>
      </c>
    </row>
    <row r="71" spans="1:8" ht="25.5" customHeight="1" x14ac:dyDescent="0.25">
      <c r="A71" s="1">
        <v>315000</v>
      </c>
      <c r="B71" s="54"/>
      <c r="C71" s="19" t="s">
        <v>130</v>
      </c>
      <c r="D71" s="31" t="s">
        <v>131</v>
      </c>
      <c r="E71" s="31"/>
      <c r="F71" s="35" t="s">
        <v>10</v>
      </c>
      <c r="G71" s="23">
        <f>+SUM(G72:G74)</f>
        <v>25904.09</v>
      </c>
      <c r="H71" s="24">
        <v>48837.9</v>
      </c>
    </row>
    <row r="72" spans="1:8" ht="25.5" customHeight="1" x14ac:dyDescent="0.25">
      <c r="A72" s="1">
        <v>315010</v>
      </c>
      <c r="B72" s="25" t="s">
        <v>132</v>
      </c>
      <c r="C72" s="19"/>
      <c r="D72" s="26" t="s">
        <v>12</v>
      </c>
      <c r="E72" s="27" t="s">
        <v>133</v>
      </c>
      <c r="F72" s="35" t="s">
        <v>10</v>
      </c>
      <c r="G72" s="28">
        <v>0</v>
      </c>
      <c r="H72" s="24">
        <v>21304.22</v>
      </c>
    </row>
    <row r="73" spans="1:8" ht="25.5" customHeight="1" x14ac:dyDescent="0.25">
      <c r="A73" s="1">
        <v>315020</v>
      </c>
      <c r="B73" s="25" t="s">
        <v>134</v>
      </c>
      <c r="C73" s="55"/>
      <c r="D73" s="26" t="s">
        <v>14</v>
      </c>
      <c r="E73" s="27" t="s">
        <v>135</v>
      </c>
      <c r="F73" s="35" t="s">
        <v>10</v>
      </c>
      <c r="G73" s="28">
        <v>25904.09</v>
      </c>
      <c r="H73" s="24">
        <v>27533.68</v>
      </c>
    </row>
    <row r="74" spans="1:8" ht="25.5" customHeight="1" x14ac:dyDescent="0.25">
      <c r="A74" s="1">
        <v>315030</v>
      </c>
      <c r="B74" s="25" t="s">
        <v>136</v>
      </c>
      <c r="C74" s="55"/>
      <c r="D74" s="43" t="s">
        <v>17</v>
      </c>
      <c r="E74" s="30" t="s">
        <v>137</v>
      </c>
      <c r="F74" s="35" t="s">
        <v>10</v>
      </c>
      <c r="G74" s="28">
        <v>0</v>
      </c>
      <c r="H74" s="24">
        <v>0</v>
      </c>
    </row>
    <row r="75" spans="1:8" ht="25.5" customHeight="1" x14ac:dyDescent="0.25">
      <c r="A75" s="1">
        <v>316000</v>
      </c>
      <c r="B75" s="25" t="s">
        <v>138</v>
      </c>
      <c r="C75" s="19" t="s">
        <v>139</v>
      </c>
      <c r="D75" s="31" t="s">
        <v>140</v>
      </c>
      <c r="E75" s="31"/>
      <c r="F75" s="35" t="s">
        <v>10</v>
      </c>
      <c r="G75" s="28">
        <v>-14428.74</v>
      </c>
      <c r="H75" s="24">
        <v>-3554.8</v>
      </c>
    </row>
    <row r="76" spans="1:8" ht="25.5" customHeight="1" x14ac:dyDescent="0.25">
      <c r="A76" s="1">
        <v>317000</v>
      </c>
      <c r="B76" s="25" t="s">
        <v>141</v>
      </c>
      <c r="C76" s="19" t="s">
        <v>142</v>
      </c>
      <c r="D76" s="31" t="s">
        <v>143</v>
      </c>
      <c r="E76" s="31"/>
      <c r="F76" s="35" t="s">
        <v>10</v>
      </c>
      <c r="G76" s="28">
        <v>0</v>
      </c>
      <c r="H76" s="24">
        <v>0</v>
      </c>
    </row>
    <row r="77" spans="1:8" ht="25.5" customHeight="1" x14ac:dyDescent="0.25">
      <c r="A77" s="1">
        <v>318000</v>
      </c>
      <c r="B77" s="25"/>
      <c r="C77" s="19" t="s">
        <v>144</v>
      </c>
      <c r="D77" s="31" t="s">
        <v>145</v>
      </c>
      <c r="E77" s="31"/>
      <c r="F77" s="35" t="s">
        <v>10</v>
      </c>
      <c r="G77" s="23">
        <f>+SUM(G78:G79)</f>
        <v>0</v>
      </c>
      <c r="H77" s="24">
        <v>1295941.77</v>
      </c>
    </row>
    <row r="78" spans="1:8" ht="25.5" customHeight="1" x14ac:dyDescent="0.25">
      <c r="A78" s="1">
        <v>318010</v>
      </c>
      <c r="B78" s="25" t="s">
        <v>146</v>
      </c>
      <c r="C78" s="19"/>
      <c r="D78" s="26" t="s">
        <v>12</v>
      </c>
      <c r="E78" s="30" t="s">
        <v>147</v>
      </c>
      <c r="F78" s="35" t="s">
        <v>10</v>
      </c>
      <c r="G78" s="28">
        <v>0</v>
      </c>
      <c r="H78" s="24">
        <v>0</v>
      </c>
    </row>
    <row r="79" spans="1:8" ht="25.5" customHeight="1" x14ac:dyDescent="0.25">
      <c r="A79" s="1">
        <v>318020</v>
      </c>
      <c r="B79" s="25" t="s">
        <v>148</v>
      </c>
      <c r="C79" s="19"/>
      <c r="D79" s="43" t="s">
        <v>14</v>
      </c>
      <c r="E79" s="30" t="s">
        <v>149</v>
      </c>
      <c r="F79" s="35" t="s">
        <v>10</v>
      </c>
      <c r="G79" s="28">
        <v>0</v>
      </c>
      <c r="H79" s="24">
        <v>1295941.77</v>
      </c>
    </row>
    <row r="80" spans="1:8" ht="25.5" customHeight="1" x14ac:dyDescent="0.25">
      <c r="A80" s="1">
        <v>319000</v>
      </c>
      <c r="B80" s="25" t="s">
        <v>150</v>
      </c>
      <c r="C80" s="19" t="s">
        <v>151</v>
      </c>
      <c r="D80" s="31" t="s">
        <v>152</v>
      </c>
      <c r="E80" s="31"/>
      <c r="F80" s="35" t="s">
        <v>10</v>
      </c>
      <c r="G80" s="28">
        <v>0</v>
      </c>
      <c r="H80" s="24">
        <v>0</v>
      </c>
    </row>
    <row r="81" spans="1:8" ht="25.5" customHeight="1" x14ac:dyDescent="0.25">
      <c r="A81" s="1">
        <v>320000</v>
      </c>
      <c r="B81" s="25"/>
      <c r="C81" s="52" t="s">
        <v>153</v>
      </c>
      <c r="D81" s="53" t="s">
        <v>154</v>
      </c>
      <c r="E81" s="53"/>
      <c r="F81" s="35" t="s">
        <v>10</v>
      </c>
      <c r="G81" s="23">
        <f>+SUM(G82:G83)</f>
        <v>0</v>
      </c>
      <c r="H81" s="24">
        <v>0</v>
      </c>
    </row>
    <row r="82" spans="1:8" ht="25.5" customHeight="1" x14ac:dyDescent="0.25">
      <c r="A82" s="1">
        <v>320010</v>
      </c>
      <c r="B82" s="25" t="s">
        <v>155</v>
      </c>
      <c r="C82" s="19"/>
      <c r="D82" s="26" t="s">
        <v>12</v>
      </c>
      <c r="E82" s="30" t="s">
        <v>156</v>
      </c>
      <c r="F82" s="35" t="s">
        <v>10</v>
      </c>
      <c r="G82" s="28">
        <v>0</v>
      </c>
      <c r="H82" s="24">
        <v>0</v>
      </c>
    </row>
    <row r="83" spans="1:8" ht="25.5" customHeight="1" x14ac:dyDescent="0.25">
      <c r="A83" s="1">
        <v>320020</v>
      </c>
      <c r="B83" s="25" t="s">
        <v>157</v>
      </c>
      <c r="C83" s="19"/>
      <c r="D83" s="26" t="s">
        <v>14</v>
      </c>
      <c r="E83" s="30" t="s">
        <v>101</v>
      </c>
      <c r="F83" s="35" t="s">
        <v>10</v>
      </c>
      <c r="G83" s="28">
        <v>0</v>
      </c>
      <c r="H83" s="24">
        <v>0</v>
      </c>
    </row>
    <row r="84" spans="1:8" ht="25.5" customHeight="1" x14ac:dyDescent="0.25">
      <c r="A84" s="1">
        <v>399997</v>
      </c>
      <c r="B84" s="49"/>
      <c r="C84" s="37" t="s">
        <v>158</v>
      </c>
      <c r="D84" s="50" t="s">
        <v>159</v>
      </c>
      <c r="E84" s="38"/>
      <c r="F84" s="40" t="s">
        <v>10</v>
      </c>
      <c r="G84" s="41">
        <f>+SUM(G71,G75,G76,G77,G80,G81)</f>
        <v>11475.35</v>
      </c>
      <c r="H84" s="42">
        <v>1341224.8700000001</v>
      </c>
    </row>
    <row r="85" spans="1:8" ht="25.5" customHeight="1" x14ac:dyDescent="0.25">
      <c r="A85" s="1">
        <v>399998</v>
      </c>
      <c r="B85" s="56"/>
      <c r="C85" s="37" t="s">
        <v>160</v>
      </c>
      <c r="D85" s="50" t="s">
        <v>161</v>
      </c>
      <c r="E85" s="38"/>
      <c r="F85" s="40" t="s">
        <v>10</v>
      </c>
      <c r="G85" s="41">
        <f>+SUM(G70,G84)</f>
        <v>94319.07</v>
      </c>
      <c r="H85" s="42">
        <v>1412037.61</v>
      </c>
    </row>
    <row r="86" spans="1:8" ht="25.5" customHeight="1" x14ac:dyDescent="0.25">
      <c r="A86" s="1">
        <v>321000</v>
      </c>
      <c r="B86" s="49" t="s">
        <v>162</v>
      </c>
      <c r="C86" s="37" t="s">
        <v>163</v>
      </c>
      <c r="D86" s="31" t="s">
        <v>164</v>
      </c>
      <c r="E86" s="31"/>
      <c r="F86" s="40" t="s">
        <v>10</v>
      </c>
      <c r="G86" s="57">
        <v>-22024.11</v>
      </c>
      <c r="H86" s="24">
        <v>-324135.76</v>
      </c>
    </row>
    <row r="87" spans="1:8" ht="25.5" customHeight="1" x14ac:dyDescent="0.25">
      <c r="A87" s="1">
        <v>399999</v>
      </c>
      <c r="B87" s="56"/>
      <c r="C87" s="37" t="s">
        <v>165</v>
      </c>
      <c r="D87" s="58" t="s">
        <v>166</v>
      </c>
      <c r="E87" s="37"/>
      <c r="F87" s="59" t="s">
        <v>10</v>
      </c>
      <c r="G87" s="41">
        <f>+G85+G86</f>
        <v>72294.960000000006</v>
      </c>
      <c r="H87" s="42">
        <v>1087901.8500000001</v>
      </c>
    </row>
    <row r="88" spans="1:8" ht="25.5" customHeight="1" x14ac:dyDescent="0.25">
      <c r="A88" s="1">
        <v>900000</v>
      </c>
      <c r="B88" s="56"/>
      <c r="C88" s="60" t="s">
        <v>167</v>
      </c>
      <c r="D88" s="50" t="s">
        <v>168</v>
      </c>
      <c r="E88" s="51"/>
      <c r="F88" s="61" t="s">
        <v>10</v>
      </c>
      <c r="G88" s="62"/>
      <c r="H88" s="57">
        <v>0</v>
      </c>
    </row>
    <row r="89" spans="1:8" ht="25.5" customHeight="1" x14ac:dyDescent="0.25">
      <c r="A89" s="1">
        <v>400000</v>
      </c>
      <c r="B89" s="56"/>
      <c r="C89" s="37" t="s">
        <v>169</v>
      </c>
      <c r="D89" s="50" t="s">
        <v>170</v>
      </c>
      <c r="E89" s="51"/>
      <c r="F89" s="61" t="s">
        <v>10</v>
      </c>
      <c r="G89" s="63"/>
      <c r="H89" s="41">
        <f>+H87+H88</f>
        <v>1087901.8500000001</v>
      </c>
    </row>
    <row r="44444" spans="25:29" ht="15" x14ac:dyDescent="0.25">
      <c r="Y44444" s="3" t="str">
        <f>MID(Z44444,5,4)</f>
        <v>2021</v>
      </c>
      <c r="Z44444" t="s">
        <v>171</v>
      </c>
      <c r="AA44444" t="s">
        <v>172</v>
      </c>
      <c r="AB44444" t="s">
        <v>173</v>
      </c>
      <c r="AC44444" t="s">
        <v>3</v>
      </c>
    </row>
    <row r="44445" spans="25:29" x14ac:dyDescent="0.25">
      <c r="Z44445" s="1" t="s">
        <v>174</v>
      </c>
    </row>
    <row r="44446" spans="25:29" x14ac:dyDescent="0.25">
      <c r="Z44446" s="1"/>
    </row>
  </sheetData>
  <mergeCells count="32">
    <mergeCell ref="D88:E88"/>
    <mergeCell ref="D89:E89"/>
    <mergeCell ref="D77:E77"/>
    <mergeCell ref="D80:E80"/>
    <mergeCell ref="D81:E81"/>
    <mergeCell ref="D84:E84"/>
    <mergeCell ref="D85:E85"/>
    <mergeCell ref="D86:E86"/>
    <mergeCell ref="D63:E63"/>
    <mergeCell ref="D67:E67"/>
    <mergeCell ref="D70:E70"/>
    <mergeCell ref="D71:E71"/>
    <mergeCell ref="D75:E75"/>
    <mergeCell ref="D76:E76"/>
    <mergeCell ref="D47:E47"/>
    <mergeCell ref="D50:E50"/>
    <mergeCell ref="D53:E53"/>
    <mergeCell ref="D60:E60"/>
    <mergeCell ref="D61:E61"/>
    <mergeCell ref="D62:E62"/>
    <mergeCell ref="D26:E26"/>
    <mergeCell ref="D27:E27"/>
    <mergeCell ref="D32:E32"/>
    <mergeCell ref="D33:E33"/>
    <mergeCell ref="D34:E34"/>
    <mergeCell ref="D44:E44"/>
    <mergeCell ref="B2:H2"/>
    <mergeCell ref="B4:H4"/>
    <mergeCell ref="C8:E8"/>
    <mergeCell ref="D10:E10"/>
    <mergeCell ref="D18:E18"/>
    <mergeCell ref="D25:E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 DEL RESULTADO ECONÓMICO-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Tainta Irigoyen</dc:creator>
  <cp:lastModifiedBy>Alberto Tainta Irigoyen</cp:lastModifiedBy>
  <dcterms:created xsi:type="dcterms:W3CDTF">2022-06-22T06:15:39Z</dcterms:created>
  <dcterms:modified xsi:type="dcterms:W3CDTF">2022-06-22T06:17:24Z</dcterms:modified>
</cp:coreProperties>
</file>