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UTUA\COMUNICACION\2. COMUNICACIÓN CORPORATIVA\MEMORIAS ANUALES\2022\DOCUMENTACIÓN QR\"/>
    </mc:Choice>
  </mc:AlternateContent>
  <xr:revisionPtr revIDLastSave="0" documentId="8_{59BCCEF0-6A1A-4809-BE58-DE31193987A4}" xr6:coauthVersionLast="47" xr6:coauthVersionMax="47" xr10:uidLastSave="{00000000-0000-0000-0000-000000000000}"/>
  <bookViews>
    <workbookView xWindow="-120" yWindow="-120" windowWidth="29040" windowHeight="15840" xr2:uid="{588DAF82-7DE5-4A5E-83F5-01626F2AE01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4444" i="1" l="1"/>
  <c r="G49" i="1"/>
  <c r="F49" i="1"/>
  <c r="G44" i="1"/>
  <c r="F44" i="1"/>
  <c r="G39" i="1"/>
  <c r="F39" i="1"/>
  <c r="G35" i="1"/>
  <c r="F35" i="1"/>
  <c r="G33" i="1"/>
  <c r="F33" i="1"/>
  <c r="M31" i="1"/>
  <c r="M25" i="1" s="1"/>
  <c r="L31" i="1"/>
  <c r="G28" i="1"/>
  <c r="F28" i="1"/>
  <c r="M27" i="1"/>
  <c r="L27" i="1"/>
  <c r="L25" i="1"/>
  <c r="G25" i="1"/>
  <c r="F25" i="1"/>
  <c r="M21" i="1"/>
  <c r="L21" i="1"/>
  <c r="G21" i="1"/>
  <c r="F21" i="1"/>
  <c r="M19" i="1"/>
  <c r="L19" i="1"/>
  <c r="G16" i="1"/>
  <c r="G9" i="1" s="1"/>
  <c r="G52" i="1" s="1"/>
  <c r="F16" i="1"/>
  <c r="M15" i="1"/>
  <c r="L15" i="1"/>
  <c r="M11" i="1"/>
  <c r="L11" i="1"/>
  <c r="G10" i="1"/>
  <c r="F10" i="1"/>
  <c r="M9" i="1"/>
  <c r="L9" i="1"/>
  <c r="L52" i="1" s="1"/>
  <c r="F9" i="1"/>
  <c r="F52" i="1" s="1"/>
  <c r="M52" i="1" l="1"/>
</calcChain>
</file>

<file path=xl/sharedStrings.xml><?xml version="1.0" encoding="utf-8"?>
<sst xmlns="http://schemas.openxmlformats.org/spreadsheetml/2006/main" count="277" uniqueCount="138">
  <si>
    <t>V: 01 . 01</t>
  </si>
  <si>
    <t>BALANCE . PATRIMONIO PRIVATIVO.</t>
  </si>
  <si>
    <t>EJERCICIO: 2021</t>
  </si>
  <si>
    <t>MUTUA Nº 21 - NAVARRA</t>
  </si>
  <si>
    <t>Nº CTAS.</t>
  </si>
  <si>
    <t>ACTIVO</t>
  </si>
  <si>
    <t>NOTAS EN MEMORIA</t>
  </si>
  <si>
    <t>EJ.  2021</t>
  </si>
  <si>
    <t>REEXPRESADO
EJ.  2020</t>
  </si>
  <si>
    <t>PATRIMONIO NETO Y PASIVO</t>
  </si>
  <si>
    <t>A)</t>
  </si>
  <si>
    <t xml:space="preserve"> Activo no corriente</t>
  </si>
  <si>
    <t/>
  </si>
  <si>
    <t>Patrimonio neto</t>
  </si>
  <si>
    <t xml:space="preserve">I. </t>
  </si>
  <si>
    <t>Inmovilizado intangible</t>
  </si>
  <si>
    <t>Patrimonio aportado</t>
  </si>
  <si>
    <t>200, 201, (2800), (2801)</t>
  </si>
  <si>
    <t>1.</t>
  </si>
  <si>
    <t>Inversión en investigación y desarrollo</t>
  </si>
  <si>
    <t>II.</t>
  </si>
  <si>
    <t>Patrimonio generado</t>
  </si>
  <si>
    <t>203, (2803), (2903)</t>
  </si>
  <si>
    <t>2.</t>
  </si>
  <si>
    <t>Propiedad industrial e intelectual</t>
  </si>
  <si>
    <t>Reservas</t>
  </si>
  <si>
    <t>206, (2806), (2906)</t>
  </si>
  <si>
    <t>3.</t>
  </si>
  <si>
    <t>Aplicaciones informáticas</t>
  </si>
  <si>
    <t>120, 122</t>
  </si>
  <si>
    <t>Resultados de ejercicios anteriores</t>
  </si>
  <si>
    <t>207, (2807), (2907)</t>
  </si>
  <si>
    <t>4.</t>
  </si>
  <si>
    <t>Inversiones sobre activos utilizados en régimen de arrendamiento o cedidos</t>
  </si>
  <si>
    <t>Resultados de ejercicio</t>
  </si>
  <si>
    <t>208, 209, (2809), (2909)</t>
  </si>
  <si>
    <t>5.</t>
  </si>
  <si>
    <t>Otro inmovilizado intangible</t>
  </si>
  <si>
    <t>III.</t>
  </si>
  <si>
    <t>Ajustes por cambios de valor</t>
  </si>
  <si>
    <t>Inmovilizado material</t>
  </si>
  <si>
    <t>Inmovilizado no financiero</t>
  </si>
  <si>
    <t>210, (2810), (2910), (2990)</t>
  </si>
  <si>
    <t>Terrenos</t>
  </si>
  <si>
    <t>Activos financieros disponibles para la venta</t>
  </si>
  <si>
    <t>211, (2811), (2911), (2991)</t>
  </si>
  <si>
    <t>Construcciones</t>
  </si>
  <si>
    <t>130, 131, 132, 137</t>
  </si>
  <si>
    <t>IV.</t>
  </si>
  <si>
    <t>Otros incrementos patrimoniales pendientes de imputación a resultados</t>
  </si>
  <si>
    <t>214, 215, 216,217, 218, 219, (2814), (2815), (2816), (2817), (2818), (2819), (2914), (2915), (2916), (2917), (2918), (2919), (2999)</t>
  </si>
  <si>
    <t>Otro inmovilizado material</t>
  </si>
  <si>
    <t>B)</t>
  </si>
  <si>
    <t>Pasivo no corriente</t>
  </si>
  <si>
    <t>2300, 2310, 234, 235, 237, 2390</t>
  </si>
  <si>
    <t>6.</t>
  </si>
  <si>
    <t>Inmovilizado en curso y anticipos</t>
  </si>
  <si>
    <t>Provisiones a largo plazo</t>
  </si>
  <si>
    <t>Inversiones inmobiliarias</t>
  </si>
  <si>
    <t>Deudas a largo plazo</t>
  </si>
  <si>
    <t>220, (2820), (2920)</t>
  </si>
  <si>
    <t>170, 177</t>
  </si>
  <si>
    <t>Deudas con entidades de crédito</t>
  </si>
  <si>
    <t>221, (2821), (2921)</t>
  </si>
  <si>
    <t>171, 172, 173, 178, 18</t>
  </si>
  <si>
    <t>Otras deudas</t>
  </si>
  <si>
    <t>2301, 2311, 2391</t>
  </si>
  <si>
    <t>Inversiones inmobiliarias en curso y anticipos</t>
  </si>
  <si>
    <t>Acreedores por arrendamiento financiero a largo plazo</t>
  </si>
  <si>
    <t>Inversiones financieras a largo plazo en entidades del grupo, multigrupo y asociadas</t>
  </si>
  <si>
    <t>C)</t>
  </si>
  <si>
    <t>Pasivo corriente</t>
  </si>
  <si>
    <t>240, 243, (2933)</t>
  </si>
  <si>
    <t>Inversiones financieras en patrimonio de entidades de derecho público</t>
  </si>
  <si>
    <t>Provisiones a corto plazo</t>
  </si>
  <si>
    <t>248, (2938)</t>
  </si>
  <si>
    <t>Otras inversiones</t>
  </si>
  <si>
    <t>Deudas a corto plazo</t>
  </si>
  <si>
    <t>V.</t>
  </si>
  <si>
    <t xml:space="preserve">Inversiones financieras a largo plazo </t>
  </si>
  <si>
    <t>520, 527</t>
  </si>
  <si>
    <t>Deuda con entidades de crédito</t>
  </si>
  <si>
    <t>250, (259), (296)</t>
  </si>
  <si>
    <t>Inversiones financieras en patrimonio</t>
  </si>
  <si>
    <t>4003, 521, 522, 523, 528, 560, 561</t>
  </si>
  <si>
    <t>251, 2520, 2522, 2523, 2529, 254, 256, 257, (297), (2983)</t>
  </si>
  <si>
    <t>Créditos y valores representativos de deuda</t>
  </si>
  <si>
    <t>Acreedores por arrendamiento financiero a corto plazo</t>
  </si>
  <si>
    <t>258, 26</t>
  </si>
  <si>
    <t>Otras inversiones financieras</t>
  </si>
  <si>
    <t>Acreedores y otras cuentas a pagar</t>
  </si>
  <si>
    <t>2521, (2980)</t>
  </si>
  <si>
    <t>VI.</t>
  </si>
  <si>
    <t>Deudores y otras cuentas a cobrar a largo plazo</t>
  </si>
  <si>
    <t>4000, 401</t>
  </si>
  <si>
    <t>Acreedores por operaciones de gestión</t>
  </si>
  <si>
    <t xml:space="preserve"> Activo corriente</t>
  </si>
  <si>
    <t>4001, 41, 550, 554, 557, 5586, 559</t>
  </si>
  <si>
    <t>Otras cuentas a pagar</t>
  </si>
  <si>
    <t>38, (398)</t>
  </si>
  <si>
    <t>Activos en estado de venta</t>
  </si>
  <si>
    <t>475, 476, 477, 479</t>
  </si>
  <si>
    <t>Administraciones públicas</t>
  </si>
  <si>
    <t>Existencias</t>
  </si>
  <si>
    <t>452, 456, 457</t>
  </si>
  <si>
    <t>Acreedores por administración de recursos por cuenta de otros entes públicos</t>
  </si>
  <si>
    <t>30, (390)</t>
  </si>
  <si>
    <t>Productos farmacéuticos</t>
  </si>
  <si>
    <t>485, 568</t>
  </si>
  <si>
    <t>Ajustes por periodificación</t>
  </si>
  <si>
    <t>31, (391)</t>
  </si>
  <si>
    <t>Material sanitario de consumo</t>
  </si>
  <si>
    <t>32, 33, 34, 35, (392), (393), (394), (395)</t>
  </si>
  <si>
    <t>Otros aprovisionamientos</t>
  </si>
  <si>
    <t xml:space="preserve">Deudores y otras cuentas a cobrar </t>
  </si>
  <si>
    <t>4300, 431, 443, 448, (4900)</t>
  </si>
  <si>
    <t>Deudores por operaciones de gestión</t>
  </si>
  <si>
    <t>4301, 440, 441, 449, (4909), 550, 555, 5580, 5582, 5584</t>
  </si>
  <si>
    <t>Otras cuentas a cobrar</t>
  </si>
  <si>
    <t>470, 471, 472, 473, 474</t>
  </si>
  <si>
    <t>450, 455, 456</t>
  </si>
  <si>
    <t>Deudores por administración de recursos por cuenta de otros entes públicos</t>
  </si>
  <si>
    <t>Inversiones financieras a corto plazo</t>
  </si>
  <si>
    <t>540, (549), (596)</t>
  </si>
  <si>
    <t>4303, (4903), 541, 542, 544, 546,547, (597), (598)</t>
  </si>
  <si>
    <t>545, 548, 565, 566</t>
  </si>
  <si>
    <t>480, 567</t>
  </si>
  <si>
    <t>VII.</t>
  </si>
  <si>
    <t>Efectivo y otros activos líquidos equivalentes</t>
  </si>
  <si>
    <t>Otros activos líquidos equivalentes</t>
  </si>
  <si>
    <t>556, 570, 571, 573, 575</t>
  </si>
  <si>
    <t>Tesorería</t>
  </si>
  <si>
    <t>TOTAL ACTIVO (A+B)…..</t>
  </si>
  <si>
    <t>TOTAL PATRIMONIO NETO Y PASIVO (A+B+C)…..</t>
  </si>
  <si>
    <t>TRAC12GTBBALANCE</t>
  </si>
  <si>
    <t>20212021S0030101S003.xlsm</t>
  </si>
  <si>
    <t>S003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</si>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</sst>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left" vertical="center" indent="1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164" fontId="6" fillId="3" borderId="4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 indent="1"/>
    </xf>
    <xf numFmtId="49" fontId="7" fillId="2" borderId="7" xfId="0" applyNumberFormat="1" applyFont="1" applyFill="1" applyBorder="1" applyAlignment="1" applyProtection="1">
      <alignment horizontal="center" vertical="center"/>
      <protection locked="0"/>
    </xf>
    <xf numFmtId="164" fontId="6" fillId="3" borderId="7" xfId="0" applyNumberFormat="1" applyFont="1" applyFill="1" applyBorder="1" applyAlignment="1">
      <alignment horizontal="right" vertical="center"/>
    </xf>
    <xf numFmtId="49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7" xfId="0" applyNumberFormat="1" applyFont="1" applyFill="1" applyBorder="1" applyAlignment="1" applyProtection="1">
      <alignment horizontal="right"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 vertical="center" indent="1"/>
    </xf>
    <xf numFmtId="164" fontId="7" fillId="2" borderId="7" xfId="0" applyNumberFormat="1" applyFont="1" applyFill="1" applyBorder="1" applyAlignment="1" applyProtection="1">
      <alignment horizontal="right" vertical="center"/>
      <protection locked="0"/>
    </xf>
    <xf numFmtId="0" fontId="7" fillId="0" borderId="8" xfId="0" applyFont="1" applyBorder="1" applyAlignment="1">
      <alignment horizontal="center" vertical="top"/>
    </xf>
    <xf numFmtId="49" fontId="7" fillId="0" borderId="9" xfId="0" applyNumberFormat="1" applyFont="1" applyBorder="1" applyAlignment="1">
      <alignment horizontal="left" vertical="top" wrapText="1" indent="1"/>
    </xf>
    <xf numFmtId="0" fontId="7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49" fontId="6" fillId="0" borderId="9" xfId="0" applyNumberFormat="1" applyFont="1" applyBorder="1" applyAlignment="1">
      <alignment horizontal="left" vertical="top" wrapText="1" indent="1"/>
    </xf>
    <xf numFmtId="49" fontId="7" fillId="2" borderId="8" xfId="0" applyNumberFormat="1" applyFont="1" applyFill="1" applyBorder="1" applyAlignment="1" applyProtection="1">
      <alignment horizontal="center" vertical="center"/>
      <protection locked="0"/>
    </xf>
    <xf numFmtId="49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vertical="center"/>
    </xf>
    <xf numFmtId="49" fontId="6" fillId="0" borderId="9" xfId="0" applyNumberFormat="1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top" wrapText="1" indent="1"/>
    </xf>
    <xf numFmtId="0" fontId="7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164" fontId="7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9" xfId="0" applyFont="1" applyBorder="1" applyAlignment="1">
      <alignment horizontal="left" vertical="top" indent="1"/>
    </xf>
    <xf numFmtId="0" fontId="3" fillId="0" borderId="0" xfId="0" applyFont="1" applyAlignment="1">
      <alignment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7" fillId="0" borderId="9" xfId="0" applyFont="1" applyBorder="1" applyAlignment="1">
      <alignment horizontal="left" vertical="top" indent="1"/>
    </xf>
    <xf numFmtId="0" fontId="6" fillId="0" borderId="9" xfId="0" applyFont="1" applyBorder="1" applyAlignment="1">
      <alignment horizontal="left" vertical="top" wrapText="1" indent="1"/>
    </xf>
    <xf numFmtId="0" fontId="7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7AB7D-A8CF-4440-B68B-A81E8D69112E}">
  <dimension ref="A1:AC44444"/>
  <sheetViews>
    <sheetView tabSelected="1" workbookViewId="0">
      <selection sqref="A1:XFD1048576"/>
    </sheetView>
  </sheetViews>
  <sheetFormatPr baseColWidth="10" defaultColWidth="11.42578125" defaultRowHeight="14.25" x14ac:dyDescent="0.25"/>
  <cols>
    <col min="1" max="1" width="2.28515625" style="1" customWidth="1"/>
    <col min="2" max="2" width="58.42578125" style="4" customWidth="1"/>
    <col min="3" max="3" width="5.42578125" style="3" customWidth="1"/>
    <col min="4" max="4" width="50.7109375" style="4" customWidth="1"/>
    <col min="5" max="5" width="15.7109375" style="4" customWidth="1"/>
    <col min="6" max="7" width="24.7109375" style="4" customWidth="1"/>
    <col min="8" max="8" width="60.7109375" style="4" customWidth="1"/>
    <col min="9" max="9" width="5.42578125" style="3" customWidth="1"/>
    <col min="10" max="10" width="50.7109375" style="4" customWidth="1"/>
    <col min="11" max="11" width="15.7109375" style="4" customWidth="1"/>
    <col min="12" max="13" width="24.7109375" style="4" customWidth="1"/>
    <col min="14" max="14" width="2" style="1" customWidth="1"/>
    <col min="15" max="16384" width="11.42578125" style="4"/>
  </cols>
  <sheetData>
    <row r="1" spans="1:14" ht="15" x14ac:dyDescent="0.25">
      <c r="B1" s="2" t="s">
        <v>0</v>
      </c>
    </row>
    <row r="2" spans="1:14" ht="15.75" customHeight="1" x14ac:dyDescent="0.25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4" spans="1:14" ht="15" x14ac:dyDescent="0.25"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6" spans="1:14" ht="15" x14ac:dyDescent="0.25">
      <c r="B6" s="2" t="s">
        <v>3</v>
      </c>
      <c r="C6" s="7"/>
      <c r="D6" s="2"/>
      <c r="E6" s="2"/>
      <c r="F6" s="2"/>
      <c r="G6" s="2"/>
      <c r="H6" s="2"/>
      <c r="I6" s="7"/>
      <c r="J6" s="2"/>
    </row>
    <row r="8" spans="1:14" ht="41.25" customHeight="1" x14ac:dyDescent="0.25">
      <c r="B8" s="8" t="s">
        <v>4</v>
      </c>
      <c r="C8" s="9" t="s">
        <v>5</v>
      </c>
      <c r="D8" s="10"/>
      <c r="E8" s="11" t="s">
        <v>6</v>
      </c>
      <c r="F8" s="11" t="s">
        <v>7</v>
      </c>
      <c r="G8" s="8" t="s">
        <v>8</v>
      </c>
      <c r="H8" s="8" t="s">
        <v>4</v>
      </c>
      <c r="I8" s="9" t="s">
        <v>9</v>
      </c>
      <c r="J8" s="10"/>
      <c r="K8" s="11" t="s">
        <v>6</v>
      </c>
      <c r="L8" s="11" t="s">
        <v>7</v>
      </c>
      <c r="M8" s="8" t="s">
        <v>8</v>
      </c>
    </row>
    <row r="9" spans="1:14" ht="25.5" customHeight="1" x14ac:dyDescent="0.25">
      <c r="A9" s="12">
        <v>110000</v>
      </c>
      <c r="B9" s="13"/>
      <c r="C9" s="14" t="s">
        <v>10</v>
      </c>
      <c r="D9" s="15" t="s">
        <v>11</v>
      </c>
      <c r="E9" s="16" t="s">
        <v>12</v>
      </c>
      <c r="F9" s="17">
        <f>+SUM(F10,F16,F21,F25,F28,F32)</f>
        <v>5677342.1699999999</v>
      </c>
      <c r="G9" s="17">
        <f>+SUM(G10,G16,G21,G25,G28,G32)</f>
        <v>6007537.75</v>
      </c>
      <c r="H9" s="18"/>
      <c r="I9" s="19" t="s">
        <v>10</v>
      </c>
      <c r="J9" s="15" t="s">
        <v>13</v>
      </c>
      <c r="K9" s="20" t="s">
        <v>12</v>
      </c>
      <c r="L9" s="17">
        <f>+SUM(L10,L11,L15,L18)</f>
        <v>16115830.6</v>
      </c>
      <c r="M9" s="17">
        <f>+SUM(M10,M11,M15,M18)</f>
        <v>16043535.639999999</v>
      </c>
      <c r="N9" s="1">
        <v>210000</v>
      </c>
    </row>
    <row r="10" spans="1:14" ht="25.5" customHeight="1" x14ac:dyDescent="0.25">
      <c r="A10" s="12">
        <v>110100</v>
      </c>
      <c r="B10" s="21"/>
      <c r="C10" s="22" t="s">
        <v>14</v>
      </c>
      <c r="D10" s="23" t="s">
        <v>15</v>
      </c>
      <c r="E10" s="24" t="s">
        <v>12</v>
      </c>
      <c r="F10" s="25">
        <f>+SUM(F11,F12,F13,F14,F15)</f>
        <v>2862.63</v>
      </c>
      <c r="G10" s="25">
        <f>+SUM(G11,G12,G13,G14,G15)</f>
        <v>0</v>
      </c>
      <c r="H10" s="21">
        <v>10</v>
      </c>
      <c r="I10" s="22" t="s">
        <v>14</v>
      </c>
      <c r="J10" s="23" t="s">
        <v>16</v>
      </c>
      <c r="K10" s="26" t="s">
        <v>12</v>
      </c>
      <c r="L10" s="27">
        <v>0</v>
      </c>
      <c r="M10" s="27">
        <v>0</v>
      </c>
      <c r="N10" s="1">
        <v>210100</v>
      </c>
    </row>
    <row r="11" spans="1:14" ht="25.5" customHeight="1" x14ac:dyDescent="0.25">
      <c r="A11" s="12">
        <v>110101</v>
      </c>
      <c r="B11" s="28" t="s">
        <v>17</v>
      </c>
      <c r="C11" s="29" t="s">
        <v>18</v>
      </c>
      <c r="D11" s="30" t="s">
        <v>19</v>
      </c>
      <c r="E11" s="24" t="s">
        <v>12</v>
      </c>
      <c r="F11" s="31">
        <v>0</v>
      </c>
      <c r="G11" s="31">
        <v>0</v>
      </c>
      <c r="H11" s="21"/>
      <c r="I11" s="22" t="s">
        <v>20</v>
      </c>
      <c r="J11" s="23" t="s">
        <v>21</v>
      </c>
      <c r="K11" s="26" t="s">
        <v>12</v>
      </c>
      <c r="L11" s="25">
        <f>+SUM(L12,L13,L14)</f>
        <v>16102490.33</v>
      </c>
      <c r="M11" s="25">
        <f>+SUM(M12,M13,M14)</f>
        <v>16030195.369999999</v>
      </c>
      <c r="N11" s="1">
        <v>210200</v>
      </c>
    </row>
    <row r="12" spans="1:14" ht="25.5" customHeight="1" x14ac:dyDescent="0.25">
      <c r="A12" s="12">
        <v>110102</v>
      </c>
      <c r="B12" s="28" t="s">
        <v>22</v>
      </c>
      <c r="C12" s="29" t="s">
        <v>23</v>
      </c>
      <c r="D12" s="30" t="s">
        <v>24</v>
      </c>
      <c r="E12" s="24" t="s">
        <v>12</v>
      </c>
      <c r="F12" s="31">
        <v>0</v>
      </c>
      <c r="G12" s="31">
        <v>0</v>
      </c>
      <c r="H12" s="21">
        <v>11</v>
      </c>
      <c r="I12" s="29" t="s">
        <v>18</v>
      </c>
      <c r="J12" s="30" t="s">
        <v>25</v>
      </c>
      <c r="K12" s="26" t="s">
        <v>12</v>
      </c>
      <c r="L12" s="31">
        <v>16030195.369999999</v>
      </c>
      <c r="M12" s="31">
        <v>14942293.52</v>
      </c>
      <c r="N12" s="1">
        <v>210201</v>
      </c>
    </row>
    <row r="13" spans="1:14" ht="25.5" customHeight="1" x14ac:dyDescent="0.25">
      <c r="A13" s="12">
        <v>110103</v>
      </c>
      <c r="B13" s="28" t="s">
        <v>26</v>
      </c>
      <c r="C13" s="29" t="s">
        <v>27</v>
      </c>
      <c r="D13" s="30" t="s">
        <v>28</v>
      </c>
      <c r="E13" s="24" t="s">
        <v>12</v>
      </c>
      <c r="F13" s="31">
        <v>2862.63</v>
      </c>
      <c r="G13" s="31">
        <v>0</v>
      </c>
      <c r="H13" s="21" t="s">
        <v>29</v>
      </c>
      <c r="I13" s="29" t="s">
        <v>23</v>
      </c>
      <c r="J13" s="30" t="s">
        <v>30</v>
      </c>
      <c r="K13" s="26" t="s">
        <v>12</v>
      </c>
      <c r="L13" s="31">
        <v>0</v>
      </c>
      <c r="M13" s="31">
        <v>0</v>
      </c>
      <c r="N13" s="1">
        <v>210202</v>
      </c>
    </row>
    <row r="14" spans="1:14" ht="25.5" customHeight="1" x14ac:dyDescent="0.25">
      <c r="A14" s="12">
        <v>110104</v>
      </c>
      <c r="B14" s="28" t="s">
        <v>31</v>
      </c>
      <c r="C14" s="32" t="s">
        <v>32</v>
      </c>
      <c r="D14" s="33" t="s">
        <v>33</v>
      </c>
      <c r="E14" s="26" t="s">
        <v>12</v>
      </c>
      <c r="F14" s="31">
        <v>0</v>
      </c>
      <c r="G14" s="31">
        <v>0</v>
      </c>
      <c r="H14" s="28">
        <v>129</v>
      </c>
      <c r="I14" s="34" t="s">
        <v>27</v>
      </c>
      <c r="J14" s="30" t="s">
        <v>34</v>
      </c>
      <c r="K14" s="26" t="s">
        <v>12</v>
      </c>
      <c r="L14" s="31">
        <v>72294.960000000006</v>
      </c>
      <c r="M14" s="31">
        <v>1087901.8500000001</v>
      </c>
      <c r="N14" s="1">
        <v>210203</v>
      </c>
    </row>
    <row r="15" spans="1:14" ht="25.5" customHeight="1" x14ac:dyDescent="0.25">
      <c r="A15" s="12">
        <v>110105</v>
      </c>
      <c r="B15" s="28" t="s">
        <v>35</v>
      </c>
      <c r="C15" s="29" t="s">
        <v>36</v>
      </c>
      <c r="D15" s="30" t="s">
        <v>37</v>
      </c>
      <c r="E15" s="24" t="s">
        <v>12</v>
      </c>
      <c r="F15" s="31">
        <v>0</v>
      </c>
      <c r="G15" s="31">
        <v>0</v>
      </c>
      <c r="H15" s="21"/>
      <c r="I15" s="22" t="s">
        <v>38</v>
      </c>
      <c r="J15" s="23" t="s">
        <v>39</v>
      </c>
      <c r="K15" s="26" t="s">
        <v>12</v>
      </c>
      <c r="L15" s="25">
        <f>+SUM(L16,L17)</f>
        <v>13340.27</v>
      </c>
      <c r="M15" s="25">
        <f>+SUM(M16,M17)</f>
        <v>13340.27</v>
      </c>
      <c r="N15" s="1">
        <v>210300</v>
      </c>
    </row>
    <row r="16" spans="1:14" ht="25.5" customHeight="1" x14ac:dyDescent="0.25">
      <c r="A16" s="12">
        <v>110200</v>
      </c>
      <c r="B16" s="21"/>
      <c r="C16" s="22" t="s">
        <v>20</v>
      </c>
      <c r="D16" s="23" t="s">
        <v>40</v>
      </c>
      <c r="E16" s="24" t="s">
        <v>12</v>
      </c>
      <c r="F16" s="25">
        <f>+SUM(F17,F18,F19,F20)</f>
        <v>1137355.79</v>
      </c>
      <c r="G16" s="25">
        <f>+SUM(G17,G18,G19,G20)</f>
        <v>54857.25</v>
      </c>
      <c r="H16" s="21">
        <v>136</v>
      </c>
      <c r="I16" s="29" t="s">
        <v>18</v>
      </c>
      <c r="J16" s="30" t="s">
        <v>41</v>
      </c>
      <c r="K16" s="26" t="s">
        <v>12</v>
      </c>
      <c r="L16" s="31">
        <v>0</v>
      </c>
      <c r="M16" s="31">
        <v>0</v>
      </c>
      <c r="N16" s="1">
        <v>210301</v>
      </c>
    </row>
    <row r="17" spans="1:14" ht="25.5" customHeight="1" x14ac:dyDescent="0.25">
      <c r="A17" s="12">
        <v>110201</v>
      </c>
      <c r="B17" s="28" t="s">
        <v>42</v>
      </c>
      <c r="C17" s="29" t="s">
        <v>18</v>
      </c>
      <c r="D17" s="30" t="s">
        <v>43</v>
      </c>
      <c r="E17" s="24" t="s">
        <v>12</v>
      </c>
      <c r="F17" s="31">
        <v>223540.75</v>
      </c>
      <c r="G17" s="31">
        <v>50364.83</v>
      </c>
      <c r="H17" s="35">
        <v>133</v>
      </c>
      <c r="I17" s="32" t="s">
        <v>23</v>
      </c>
      <c r="J17" s="33" t="s">
        <v>44</v>
      </c>
      <c r="K17" s="26" t="s">
        <v>12</v>
      </c>
      <c r="L17" s="31">
        <v>13340.27</v>
      </c>
      <c r="M17" s="31">
        <v>13340.27</v>
      </c>
      <c r="N17" s="1">
        <v>210302</v>
      </c>
    </row>
    <row r="18" spans="1:14" ht="25.5" customHeight="1" x14ac:dyDescent="0.25">
      <c r="A18" s="12">
        <v>110202</v>
      </c>
      <c r="B18" s="28" t="s">
        <v>45</v>
      </c>
      <c r="C18" s="29" t="s">
        <v>23</v>
      </c>
      <c r="D18" s="30" t="s">
        <v>46</v>
      </c>
      <c r="E18" s="24" t="s">
        <v>12</v>
      </c>
      <c r="F18" s="31">
        <v>836798.08000000007</v>
      </c>
      <c r="G18" s="31">
        <v>4492.42</v>
      </c>
      <c r="H18" s="21" t="s">
        <v>47</v>
      </c>
      <c r="I18" s="36" t="s">
        <v>48</v>
      </c>
      <c r="J18" s="37" t="s">
        <v>49</v>
      </c>
      <c r="K18" s="26" t="s">
        <v>12</v>
      </c>
      <c r="L18" s="27">
        <v>0</v>
      </c>
      <c r="M18" s="27">
        <v>0</v>
      </c>
      <c r="N18" s="1">
        <v>210401</v>
      </c>
    </row>
    <row r="19" spans="1:14" ht="25.5" customHeight="1" x14ac:dyDescent="0.25">
      <c r="A19" s="12">
        <v>110205</v>
      </c>
      <c r="B19" s="28" t="s">
        <v>50</v>
      </c>
      <c r="C19" s="29" t="s">
        <v>36</v>
      </c>
      <c r="D19" s="30" t="s">
        <v>51</v>
      </c>
      <c r="E19" s="24" t="s">
        <v>12</v>
      </c>
      <c r="F19" s="31">
        <v>77016.960000000006</v>
      </c>
      <c r="G19" s="31">
        <v>0</v>
      </c>
      <c r="H19" s="28"/>
      <c r="I19" s="22" t="s">
        <v>52</v>
      </c>
      <c r="J19" s="23" t="s">
        <v>53</v>
      </c>
      <c r="K19" s="26" t="s">
        <v>12</v>
      </c>
      <c r="L19" s="25">
        <f>+SUM(L20,L21)</f>
        <v>57082.5</v>
      </c>
      <c r="M19" s="25">
        <f>+SUM(M20,M21)</f>
        <v>57082.5</v>
      </c>
      <c r="N19" s="1">
        <v>220000</v>
      </c>
    </row>
    <row r="20" spans="1:14" ht="25.5" customHeight="1" x14ac:dyDescent="0.25">
      <c r="A20" s="12">
        <v>110206</v>
      </c>
      <c r="B20" s="28" t="s">
        <v>54</v>
      </c>
      <c r="C20" s="29" t="s">
        <v>55</v>
      </c>
      <c r="D20" s="30" t="s">
        <v>56</v>
      </c>
      <c r="E20" s="24" t="s">
        <v>12</v>
      </c>
      <c r="F20" s="31">
        <v>0</v>
      </c>
      <c r="G20" s="31">
        <v>0</v>
      </c>
      <c r="H20" s="21">
        <v>14</v>
      </c>
      <c r="I20" s="22" t="s">
        <v>14</v>
      </c>
      <c r="J20" s="23" t="s">
        <v>57</v>
      </c>
      <c r="K20" s="26" t="s">
        <v>12</v>
      </c>
      <c r="L20" s="27">
        <v>0</v>
      </c>
      <c r="M20" s="27">
        <v>0</v>
      </c>
      <c r="N20" s="1">
        <v>220100</v>
      </c>
    </row>
    <row r="21" spans="1:14" ht="25.5" customHeight="1" x14ac:dyDescent="0.25">
      <c r="A21" s="12">
        <v>110300</v>
      </c>
      <c r="B21" s="21"/>
      <c r="C21" s="22" t="s">
        <v>38</v>
      </c>
      <c r="D21" s="23" t="s">
        <v>58</v>
      </c>
      <c r="E21" s="24" t="s">
        <v>12</v>
      </c>
      <c r="F21" s="25">
        <f>+SUM(F22,F23,F24)</f>
        <v>3300734.35</v>
      </c>
      <c r="G21" s="25">
        <f>+SUM(G22,G23,G24)</f>
        <v>3878424.47</v>
      </c>
      <c r="H21" s="21"/>
      <c r="I21" s="22" t="s">
        <v>20</v>
      </c>
      <c r="J21" s="23" t="s">
        <v>59</v>
      </c>
      <c r="K21" s="26" t="s">
        <v>12</v>
      </c>
      <c r="L21" s="25">
        <f>+SUM(L22,L23,L24)</f>
        <v>57082.5</v>
      </c>
      <c r="M21" s="25">
        <f>+SUM(M22,M23,M24)</f>
        <v>57082.5</v>
      </c>
      <c r="N21" s="1">
        <v>220200</v>
      </c>
    </row>
    <row r="22" spans="1:14" ht="25.5" customHeight="1" x14ac:dyDescent="0.25">
      <c r="A22" s="12">
        <v>110301</v>
      </c>
      <c r="B22" s="28" t="s">
        <v>60</v>
      </c>
      <c r="C22" s="29" t="s">
        <v>18</v>
      </c>
      <c r="D22" s="30" t="s">
        <v>43</v>
      </c>
      <c r="E22" s="24" t="s">
        <v>12</v>
      </c>
      <c r="F22" s="31">
        <v>863781.06</v>
      </c>
      <c r="G22" s="31">
        <v>1036956.98</v>
      </c>
      <c r="H22" s="21" t="s">
        <v>61</v>
      </c>
      <c r="I22" s="29" t="s">
        <v>23</v>
      </c>
      <c r="J22" s="30" t="s">
        <v>62</v>
      </c>
      <c r="K22" s="26" t="s">
        <v>12</v>
      </c>
      <c r="L22" s="31">
        <v>0</v>
      </c>
      <c r="M22" s="31">
        <v>0</v>
      </c>
      <c r="N22" s="1">
        <v>220202</v>
      </c>
    </row>
    <row r="23" spans="1:14" ht="25.5" customHeight="1" x14ac:dyDescent="0.25">
      <c r="A23" s="12">
        <v>110302</v>
      </c>
      <c r="B23" s="28" t="s">
        <v>63</v>
      </c>
      <c r="C23" s="29" t="s">
        <v>23</v>
      </c>
      <c r="D23" s="30" t="s">
        <v>46</v>
      </c>
      <c r="E23" s="24" t="s">
        <v>12</v>
      </c>
      <c r="F23" s="31">
        <v>2436953.29</v>
      </c>
      <c r="G23" s="31">
        <v>2525373.29</v>
      </c>
      <c r="H23" s="28" t="s">
        <v>64</v>
      </c>
      <c r="I23" s="29" t="s">
        <v>32</v>
      </c>
      <c r="J23" s="30" t="s">
        <v>65</v>
      </c>
      <c r="K23" s="26" t="s">
        <v>12</v>
      </c>
      <c r="L23" s="31">
        <v>57082.5</v>
      </c>
      <c r="M23" s="31">
        <v>57082.5</v>
      </c>
      <c r="N23" s="1">
        <v>220204</v>
      </c>
    </row>
    <row r="24" spans="1:14" ht="25.5" customHeight="1" x14ac:dyDescent="0.25">
      <c r="A24" s="12">
        <v>110303</v>
      </c>
      <c r="B24" s="28" t="s">
        <v>66</v>
      </c>
      <c r="C24" s="32" t="s">
        <v>27</v>
      </c>
      <c r="D24" s="33" t="s">
        <v>67</v>
      </c>
      <c r="E24" s="38" t="s">
        <v>12</v>
      </c>
      <c r="F24" s="31">
        <v>0</v>
      </c>
      <c r="G24" s="31">
        <v>316094.2</v>
      </c>
      <c r="H24" s="28">
        <v>174</v>
      </c>
      <c r="I24" s="29" t="s">
        <v>36</v>
      </c>
      <c r="J24" s="30" t="s">
        <v>68</v>
      </c>
      <c r="K24" s="39" t="s">
        <v>12</v>
      </c>
      <c r="L24" s="31">
        <v>0</v>
      </c>
      <c r="M24" s="31">
        <v>0</v>
      </c>
      <c r="N24" s="1">
        <v>220205</v>
      </c>
    </row>
    <row r="25" spans="1:14" ht="25.5" customHeight="1" x14ac:dyDescent="0.25">
      <c r="A25" s="12">
        <v>110400</v>
      </c>
      <c r="B25" s="21"/>
      <c r="C25" s="36" t="s">
        <v>48</v>
      </c>
      <c r="D25" s="37" t="s">
        <v>69</v>
      </c>
      <c r="E25" s="38" t="s">
        <v>12</v>
      </c>
      <c r="F25" s="25">
        <f>+SUM(F26,F27)</f>
        <v>0</v>
      </c>
      <c r="G25" s="25">
        <f>+SUM(G26,G27)</f>
        <v>0</v>
      </c>
      <c r="H25" s="21"/>
      <c r="I25" s="22" t="s">
        <v>70</v>
      </c>
      <c r="J25" s="23" t="s">
        <v>71</v>
      </c>
      <c r="K25" s="39" t="s">
        <v>12</v>
      </c>
      <c r="L25" s="25">
        <f>+SUM(L26,L27,L31,L36)</f>
        <v>10272.98</v>
      </c>
      <c r="M25" s="25">
        <f>+SUM(M26,M27,M31,M36)</f>
        <v>214336.11</v>
      </c>
      <c r="N25" s="1">
        <v>230000</v>
      </c>
    </row>
    <row r="26" spans="1:14" ht="25.5" customHeight="1" x14ac:dyDescent="0.25">
      <c r="A26" s="12">
        <v>110401</v>
      </c>
      <c r="B26" s="28" t="s">
        <v>72</v>
      </c>
      <c r="C26" s="32" t="s">
        <v>18</v>
      </c>
      <c r="D26" s="33" t="s">
        <v>73</v>
      </c>
      <c r="E26" s="38" t="s">
        <v>12</v>
      </c>
      <c r="F26" s="31">
        <v>0</v>
      </c>
      <c r="G26" s="31">
        <v>0</v>
      </c>
      <c r="H26" s="21">
        <v>58</v>
      </c>
      <c r="I26" s="22" t="s">
        <v>14</v>
      </c>
      <c r="J26" s="23" t="s">
        <v>74</v>
      </c>
      <c r="K26" s="39" t="s">
        <v>12</v>
      </c>
      <c r="L26" s="27">
        <v>0</v>
      </c>
      <c r="M26" s="27">
        <v>1437.91</v>
      </c>
      <c r="N26" s="1">
        <v>230100</v>
      </c>
    </row>
    <row r="27" spans="1:14" ht="25.5" customHeight="1" x14ac:dyDescent="0.25">
      <c r="A27" s="12">
        <v>110404</v>
      </c>
      <c r="B27" s="28" t="s">
        <v>75</v>
      </c>
      <c r="C27" s="32" t="s">
        <v>32</v>
      </c>
      <c r="D27" s="30" t="s">
        <v>76</v>
      </c>
      <c r="E27" s="38" t="s">
        <v>12</v>
      </c>
      <c r="F27" s="31">
        <v>0</v>
      </c>
      <c r="G27" s="31">
        <v>0</v>
      </c>
      <c r="H27" s="21"/>
      <c r="I27" s="22" t="s">
        <v>20</v>
      </c>
      <c r="J27" s="23" t="s">
        <v>77</v>
      </c>
      <c r="K27" s="39" t="s">
        <v>12</v>
      </c>
      <c r="L27" s="25">
        <f>+SUM(L28,L29,L30)</f>
        <v>0</v>
      </c>
      <c r="M27" s="25">
        <f>+SUM(M28,M29,M30)</f>
        <v>0</v>
      </c>
      <c r="N27" s="1">
        <v>230200</v>
      </c>
    </row>
    <row r="28" spans="1:14" ht="25.5" customHeight="1" x14ac:dyDescent="0.25">
      <c r="A28" s="12">
        <v>110500</v>
      </c>
      <c r="B28" s="40"/>
      <c r="C28" s="22" t="s">
        <v>78</v>
      </c>
      <c r="D28" s="41" t="s">
        <v>79</v>
      </c>
      <c r="E28" s="24" t="s">
        <v>12</v>
      </c>
      <c r="F28" s="25">
        <f>+SUM(F29,F30,F31)</f>
        <v>1236389.3999999999</v>
      </c>
      <c r="G28" s="25">
        <f>+SUM(G29,G30,G31)</f>
        <v>2074256.03</v>
      </c>
      <c r="H28" s="21" t="s">
        <v>80</v>
      </c>
      <c r="I28" s="29" t="s">
        <v>23</v>
      </c>
      <c r="J28" s="30" t="s">
        <v>81</v>
      </c>
      <c r="K28" s="39" t="s">
        <v>12</v>
      </c>
      <c r="L28" s="31">
        <v>0</v>
      </c>
      <c r="M28" s="31">
        <v>0</v>
      </c>
      <c r="N28" s="1">
        <v>230202</v>
      </c>
    </row>
    <row r="29" spans="1:14" ht="25.5" customHeight="1" x14ac:dyDescent="0.25">
      <c r="A29" s="12">
        <v>110501</v>
      </c>
      <c r="B29" s="28" t="s">
        <v>82</v>
      </c>
      <c r="C29" s="29" t="s">
        <v>18</v>
      </c>
      <c r="D29" s="42" t="s">
        <v>83</v>
      </c>
      <c r="E29" s="24" t="s">
        <v>12</v>
      </c>
      <c r="F29" s="31">
        <v>22743.25</v>
      </c>
      <c r="G29" s="31">
        <v>22743.25</v>
      </c>
      <c r="H29" s="28" t="s">
        <v>84</v>
      </c>
      <c r="I29" s="29" t="s">
        <v>32</v>
      </c>
      <c r="J29" s="42" t="s">
        <v>65</v>
      </c>
      <c r="K29" s="26" t="s">
        <v>12</v>
      </c>
      <c r="L29" s="31">
        <v>0</v>
      </c>
      <c r="M29" s="31">
        <v>0</v>
      </c>
      <c r="N29" s="1">
        <v>230204</v>
      </c>
    </row>
    <row r="30" spans="1:14" ht="25.5" customHeight="1" x14ac:dyDescent="0.25">
      <c r="A30" s="12">
        <v>110502</v>
      </c>
      <c r="B30" s="28" t="s">
        <v>85</v>
      </c>
      <c r="C30" s="29" t="s">
        <v>23</v>
      </c>
      <c r="D30" s="43" t="s">
        <v>86</v>
      </c>
      <c r="E30" s="24" t="s">
        <v>12</v>
      </c>
      <c r="F30" s="31">
        <v>1213646.1499999999</v>
      </c>
      <c r="G30" s="31">
        <v>2051512.78</v>
      </c>
      <c r="H30" s="28">
        <v>524</v>
      </c>
      <c r="I30" s="29" t="s">
        <v>36</v>
      </c>
      <c r="J30" s="42" t="s">
        <v>87</v>
      </c>
      <c r="K30" s="26" t="s">
        <v>12</v>
      </c>
      <c r="L30" s="31">
        <v>0</v>
      </c>
      <c r="M30" s="31">
        <v>0</v>
      </c>
      <c r="N30" s="1">
        <v>230205</v>
      </c>
    </row>
    <row r="31" spans="1:14" ht="25.5" customHeight="1" x14ac:dyDescent="0.25">
      <c r="A31" s="12">
        <v>110504</v>
      </c>
      <c r="B31" s="21" t="s">
        <v>88</v>
      </c>
      <c r="C31" s="29" t="s">
        <v>32</v>
      </c>
      <c r="D31" s="42" t="s">
        <v>89</v>
      </c>
      <c r="E31" s="24" t="s">
        <v>12</v>
      </c>
      <c r="F31" s="31">
        <v>0</v>
      </c>
      <c r="G31" s="31">
        <v>0</v>
      </c>
      <c r="H31" s="21"/>
      <c r="I31" s="22" t="s">
        <v>48</v>
      </c>
      <c r="J31" s="44" t="s">
        <v>90</v>
      </c>
      <c r="K31" s="26" t="s">
        <v>12</v>
      </c>
      <c r="L31" s="25">
        <f>+SUM(L32,L33,L34,L35)</f>
        <v>10272.98</v>
      </c>
      <c r="M31" s="25">
        <f>+SUM(M32,M33,M34,M35)</f>
        <v>212898.19999999998</v>
      </c>
      <c r="N31" s="1">
        <v>230400</v>
      </c>
    </row>
    <row r="32" spans="1:14" ht="25.5" customHeight="1" x14ac:dyDescent="0.25">
      <c r="A32" s="12">
        <v>110600</v>
      </c>
      <c r="B32" s="35" t="s">
        <v>91</v>
      </c>
      <c r="C32" s="36" t="s">
        <v>92</v>
      </c>
      <c r="D32" s="37" t="s">
        <v>93</v>
      </c>
      <c r="E32" s="24" t="s">
        <v>12</v>
      </c>
      <c r="F32" s="27">
        <v>0</v>
      </c>
      <c r="G32" s="27">
        <v>0</v>
      </c>
      <c r="H32" s="21" t="s">
        <v>94</v>
      </c>
      <c r="I32" s="29" t="s">
        <v>18</v>
      </c>
      <c r="J32" s="42" t="s">
        <v>95</v>
      </c>
      <c r="K32" s="26" t="s">
        <v>12</v>
      </c>
      <c r="L32" s="31">
        <v>2654.16</v>
      </c>
      <c r="M32" s="31">
        <v>2507.83</v>
      </c>
      <c r="N32" s="1">
        <v>230401</v>
      </c>
    </row>
    <row r="33" spans="1:14" ht="25.5" customHeight="1" x14ac:dyDescent="0.25">
      <c r="A33" s="12">
        <v>120000</v>
      </c>
      <c r="B33" s="40"/>
      <c r="C33" s="22" t="s">
        <v>52</v>
      </c>
      <c r="D33" s="23" t="s">
        <v>96</v>
      </c>
      <c r="E33" s="24" t="s">
        <v>12</v>
      </c>
      <c r="F33" s="25">
        <f>+SUM(F34,F35,F39,F44,F48,F49)</f>
        <v>10505843.91</v>
      </c>
      <c r="G33" s="25">
        <f>+SUM(G34,G35,G39,G44,G48,G49)</f>
        <v>10307416.5</v>
      </c>
      <c r="H33" s="28" t="s">
        <v>97</v>
      </c>
      <c r="I33" s="29" t="s">
        <v>23</v>
      </c>
      <c r="J33" s="42" t="s">
        <v>98</v>
      </c>
      <c r="K33" s="26" t="s">
        <v>12</v>
      </c>
      <c r="L33" s="31">
        <v>3660.07</v>
      </c>
      <c r="M33" s="31">
        <v>0</v>
      </c>
      <c r="N33" s="1">
        <v>230402</v>
      </c>
    </row>
    <row r="34" spans="1:14" ht="25.5" customHeight="1" x14ac:dyDescent="0.25">
      <c r="A34" s="12">
        <v>120100</v>
      </c>
      <c r="B34" s="21" t="s">
        <v>99</v>
      </c>
      <c r="C34" s="22" t="s">
        <v>14</v>
      </c>
      <c r="D34" s="44" t="s">
        <v>100</v>
      </c>
      <c r="E34" s="24" t="s">
        <v>12</v>
      </c>
      <c r="F34" s="27">
        <v>0</v>
      </c>
      <c r="G34" s="27">
        <v>0</v>
      </c>
      <c r="H34" s="21" t="s">
        <v>101</v>
      </c>
      <c r="I34" s="29" t="s">
        <v>27</v>
      </c>
      <c r="J34" s="42" t="s">
        <v>102</v>
      </c>
      <c r="K34" s="26" t="s">
        <v>12</v>
      </c>
      <c r="L34" s="31">
        <v>3958.75</v>
      </c>
      <c r="M34" s="31">
        <v>210390.37</v>
      </c>
      <c r="N34" s="1">
        <v>230405</v>
      </c>
    </row>
    <row r="35" spans="1:14" ht="25.5" customHeight="1" x14ac:dyDescent="0.25">
      <c r="A35" s="12">
        <v>120200</v>
      </c>
      <c r="B35" s="40"/>
      <c r="C35" s="22" t="s">
        <v>20</v>
      </c>
      <c r="D35" s="44" t="s">
        <v>103</v>
      </c>
      <c r="E35" s="24"/>
      <c r="F35" s="25">
        <f>+SUM(F36,F37,F38)</f>
        <v>0</v>
      </c>
      <c r="G35" s="25">
        <f>+SUM(G36,G37,G38)</f>
        <v>0</v>
      </c>
      <c r="H35" s="21" t="s">
        <v>104</v>
      </c>
      <c r="I35" s="32" t="s">
        <v>32</v>
      </c>
      <c r="J35" s="45" t="s">
        <v>105</v>
      </c>
      <c r="K35" s="26" t="s">
        <v>12</v>
      </c>
      <c r="L35" s="31">
        <v>0</v>
      </c>
      <c r="M35" s="31">
        <v>0</v>
      </c>
      <c r="N35" s="1">
        <v>230404</v>
      </c>
    </row>
    <row r="36" spans="1:14" ht="25.5" customHeight="1" x14ac:dyDescent="0.25">
      <c r="A36" s="12">
        <v>120201</v>
      </c>
      <c r="B36" s="21" t="s">
        <v>106</v>
      </c>
      <c r="C36" s="29" t="s">
        <v>18</v>
      </c>
      <c r="D36" s="42" t="s">
        <v>107</v>
      </c>
      <c r="E36" s="24" t="s">
        <v>12</v>
      </c>
      <c r="F36" s="31">
        <v>0</v>
      </c>
      <c r="G36" s="31">
        <v>0</v>
      </c>
      <c r="H36" s="21" t="s">
        <v>108</v>
      </c>
      <c r="I36" s="22" t="s">
        <v>78</v>
      </c>
      <c r="J36" s="44" t="s">
        <v>109</v>
      </c>
      <c r="K36" s="26" t="s">
        <v>12</v>
      </c>
      <c r="L36" s="27">
        <v>0</v>
      </c>
      <c r="M36" s="27">
        <v>0</v>
      </c>
      <c r="N36" s="1">
        <v>230500</v>
      </c>
    </row>
    <row r="37" spans="1:14" ht="25.5" customHeight="1" x14ac:dyDescent="0.25">
      <c r="A37" s="12">
        <v>120202</v>
      </c>
      <c r="B37" s="21" t="s">
        <v>110</v>
      </c>
      <c r="C37" s="29" t="s">
        <v>23</v>
      </c>
      <c r="D37" s="42" t="s">
        <v>111</v>
      </c>
      <c r="E37" s="24" t="s">
        <v>12</v>
      </c>
      <c r="F37" s="31">
        <v>0</v>
      </c>
      <c r="G37" s="31">
        <v>0</v>
      </c>
      <c r="I37" s="22"/>
      <c r="J37" s="42"/>
      <c r="K37" s="46"/>
      <c r="L37" s="47"/>
      <c r="M37" s="47"/>
    </row>
    <row r="38" spans="1:14" ht="25.5" customHeight="1" x14ac:dyDescent="0.25">
      <c r="A38" s="12">
        <v>120203</v>
      </c>
      <c r="B38" s="28" t="s">
        <v>112</v>
      </c>
      <c r="C38" s="29" t="s">
        <v>27</v>
      </c>
      <c r="D38" s="42" t="s">
        <v>113</v>
      </c>
      <c r="E38" s="24" t="s">
        <v>12</v>
      </c>
      <c r="F38" s="31">
        <v>0</v>
      </c>
      <c r="G38" s="31">
        <v>0</v>
      </c>
      <c r="H38" s="21"/>
      <c r="I38" s="22"/>
      <c r="J38" s="42"/>
      <c r="K38" s="46"/>
      <c r="L38" s="47"/>
      <c r="M38" s="47"/>
    </row>
    <row r="39" spans="1:14" ht="25.5" customHeight="1" x14ac:dyDescent="0.25">
      <c r="A39" s="12">
        <v>120300</v>
      </c>
      <c r="B39" s="40"/>
      <c r="C39" s="22" t="s">
        <v>38</v>
      </c>
      <c r="D39" s="44" t="s">
        <v>114</v>
      </c>
      <c r="E39" s="24" t="s">
        <v>12</v>
      </c>
      <c r="F39" s="25">
        <f>+SUM(F40,F41,F42,F43)</f>
        <v>102706.65</v>
      </c>
      <c r="G39" s="25">
        <f>+SUM(G40,G41,G42,G43)</f>
        <v>52037.49</v>
      </c>
      <c r="H39" s="21"/>
      <c r="I39" s="22"/>
      <c r="J39" s="42"/>
      <c r="K39" s="46"/>
      <c r="L39" s="47"/>
      <c r="M39" s="47"/>
    </row>
    <row r="40" spans="1:14" ht="25.5" customHeight="1" x14ac:dyDescent="0.25">
      <c r="A40" s="12">
        <v>120301</v>
      </c>
      <c r="B40" s="28" t="s">
        <v>115</v>
      </c>
      <c r="C40" s="29" t="s">
        <v>18</v>
      </c>
      <c r="D40" s="42" t="s">
        <v>116</v>
      </c>
      <c r="E40" s="24" t="s">
        <v>12</v>
      </c>
      <c r="F40" s="31">
        <v>0</v>
      </c>
      <c r="G40" s="31">
        <v>52037.49</v>
      </c>
      <c r="H40" s="21"/>
      <c r="I40" s="22"/>
      <c r="J40" s="42"/>
      <c r="K40" s="46"/>
      <c r="L40" s="47"/>
      <c r="M40" s="47"/>
    </row>
    <row r="41" spans="1:14" ht="25.5" customHeight="1" x14ac:dyDescent="0.25">
      <c r="A41" s="12">
        <v>120302</v>
      </c>
      <c r="B41" s="28" t="s">
        <v>117</v>
      </c>
      <c r="C41" s="29" t="s">
        <v>23</v>
      </c>
      <c r="D41" s="42" t="s">
        <v>118</v>
      </c>
      <c r="E41" s="24" t="s">
        <v>12</v>
      </c>
      <c r="F41" s="31">
        <v>0</v>
      </c>
      <c r="G41" s="31">
        <v>0</v>
      </c>
      <c r="H41" s="21"/>
      <c r="I41" s="22"/>
      <c r="J41" s="42"/>
      <c r="K41" s="46"/>
      <c r="L41" s="47"/>
      <c r="M41" s="47"/>
    </row>
    <row r="42" spans="1:14" ht="25.5" customHeight="1" x14ac:dyDescent="0.25">
      <c r="A42" s="12">
        <v>120305</v>
      </c>
      <c r="B42" s="21" t="s">
        <v>119</v>
      </c>
      <c r="C42" s="29" t="s">
        <v>27</v>
      </c>
      <c r="D42" s="42" t="s">
        <v>102</v>
      </c>
      <c r="E42" s="24" t="s">
        <v>12</v>
      </c>
      <c r="F42" s="31">
        <v>102706.65</v>
      </c>
      <c r="G42" s="31">
        <v>0</v>
      </c>
      <c r="H42" s="21"/>
      <c r="I42" s="22"/>
      <c r="J42" s="42"/>
      <c r="K42" s="46"/>
      <c r="L42" s="47"/>
      <c r="M42" s="47"/>
    </row>
    <row r="43" spans="1:14" ht="25.5" customHeight="1" x14ac:dyDescent="0.25">
      <c r="A43" s="48">
        <v>120304</v>
      </c>
      <c r="B43" s="21" t="s">
        <v>120</v>
      </c>
      <c r="C43" s="32" t="s">
        <v>32</v>
      </c>
      <c r="D43" s="45" t="s">
        <v>121</v>
      </c>
      <c r="E43" s="26" t="s">
        <v>12</v>
      </c>
      <c r="F43" s="49">
        <v>0</v>
      </c>
      <c r="G43" s="31">
        <v>0</v>
      </c>
      <c r="H43" s="21"/>
      <c r="I43" s="22"/>
      <c r="J43" s="42"/>
      <c r="K43" s="46"/>
      <c r="L43" s="47"/>
      <c r="M43" s="47"/>
    </row>
    <row r="44" spans="1:14" s="51" customFormat="1" ht="25.5" customHeight="1" x14ac:dyDescent="0.25">
      <c r="A44" s="12">
        <v>120500</v>
      </c>
      <c r="B44" s="40"/>
      <c r="C44" s="36" t="s">
        <v>78</v>
      </c>
      <c r="D44" s="50" t="s">
        <v>122</v>
      </c>
      <c r="E44" s="24" t="s">
        <v>12</v>
      </c>
      <c r="F44" s="25">
        <f>+SUM(F45,F46,F47)</f>
        <v>2070463.2</v>
      </c>
      <c r="G44" s="25">
        <f>+SUM(G45,G46,G47)</f>
        <v>62919.51</v>
      </c>
      <c r="H44" s="21"/>
      <c r="I44" s="22"/>
      <c r="J44" s="42"/>
      <c r="K44" s="46"/>
      <c r="L44" s="47"/>
      <c r="M44" s="47"/>
      <c r="N44" s="1"/>
    </row>
    <row r="45" spans="1:14" ht="25.5" customHeight="1" x14ac:dyDescent="0.25">
      <c r="A45" s="12">
        <v>120501</v>
      </c>
      <c r="B45" s="21" t="s">
        <v>123</v>
      </c>
      <c r="C45" s="29" t="s">
        <v>18</v>
      </c>
      <c r="D45" s="42" t="s">
        <v>83</v>
      </c>
      <c r="E45" s="24" t="s">
        <v>12</v>
      </c>
      <c r="F45" s="31">
        <v>0</v>
      </c>
      <c r="G45" s="31">
        <v>0</v>
      </c>
      <c r="H45" s="21"/>
      <c r="I45" s="22"/>
      <c r="J45" s="42"/>
      <c r="K45" s="46"/>
      <c r="L45" s="47"/>
      <c r="M45" s="47"/>
    </row>
    <row r="46" spans="1:14" ht="25.5" customHeight="1" x14ac:dyDescent="0.25">
      <c r="A46" s="12">
        <v>120502</v>
      </c>
      <c r="B46" s="52" t="s">
        <v>124</v>
      </c>
      <c r="C46" s="32" t="s">
        <v>23</v>
      </c>
      <c r="D46" s="45" t="s">
        <v>86</v>
      </c>
      <c r="E46" s="24" t="s">
        <v>12</v>
      </c>
      <c r="F46" s="31">
        <v>2070463.2</v>
      </c>
      <c r="G46" s="31">
        <v>62919.51</v>
      </c>
      <c r="H46" s="28"/>
      <c r="I46" s="53"/>
      <c r="J46" s="43"/>
      <c r="K46" s="54"/>
      <c r="L46" s="55"/>
      <c r="M46" s="55"/>
      <c r="N46" s="56"/>
    </row>
    <row r="47" spans="1:14" ht="25.5" customHeight="1" x14ac:dyDescent="0.25">
      <c r="A47" s="12">
        <v>120504</v>
      </c>
      <c r="B47" s="28" t="s">
        <v>125</v>
      </c>
      <c r="C47" s="32" t="s">
        <v>32</v>
      </c>
      <c r="D47" s="57" t="s">
        <v>89</v>
      </c>
      <c r="E47" s="24" t="s">
        <v>12</v>
      </c>
      <c r="F47" s="31"/>
      <c r="G47" s="31">
        <v>0</v>
      </c>
      <c r="H47" s="21"/>
      <c r="I47" s="22"/>
      <c r="J47" s="42"/>
      <c r="K47" s="46"/>
      <c r="L47" s="47"/>
      <c r="M47" s="47"/>
    </row>
    <row r="48" spans="1:14" ht="25.5" customHeight="1" x14ac:dyDescent="0.25">
      <c r="A48" s="12">
        <v>120600</v>
      </c>
      <c r="B48" s="21" t="s">
        <v>126</v>
      </c>
      <c r="C48" s="22" t="s">
        <v>92</v>
      </c>
      <c r="D48" s="44" t="s">
        <v>109</v>
      </c>
      <c r="E48" s="24" t="s">
        <v>12</v>
      </c>
      <c r="F48" s="27">
        <v>0</v>
      </c>
      <c r="G48" s="27">
        <v>0</v>
      </c>
      <c r="H48" s="21"/>
      <c r="I48" s="22"/>
      <c r="J48" s="42"/>
      <c r="K48" s="46"/>
      <c r="L48" s="47"/>
      <c r="M48" s="47"/>
    </row>
    <row r="49" spans="1:14" ht="25.5" customHeight="1" x14ac:dyDescent="0.25">
      <c r="A49" s="12">
        <v>120700</v>
      </c>
      <c r="B49" s="40"/>
      <c r="C49" s="36" t="s">
        <v>127</v>
      </c>
      <c r="D49" s="58" t="s">
        <v>128</v>
      </c>
      <c r="E49" s="24" t="s">
        <v>12</v>
      </c>
      <c r="F49" s="25">
        <f>+SUM(F50,F51)</f>
        <v>8332674.0599999996</v>
      </c>
      <c r="G49" s="25">
        <f>+SUM(G50,G51)</f>
        <v>10192459.5</v>
      </c>
      <c r="H49" s="21"/>
      <c r="I49" s="22"/>
      <c r="J49" s="42"/>
      <c r="K49" s="46"/>
      <c r="L49" s="47"/>
      <c r="M49" s="47"/>
    </row>
    <row r="50" spans="1:14" ht="25.5" customHeight="1" x14ac:dyDescent="0.25">
      <c r="A50" s="12">
        <v>120701</v>
      </c>
      <c r="B50" s="21">
        <v>577</v>
      </c>
      <c r="C50" s="29" t="s">
        <v>18</v>
      </c>
      <c r="D50" s="42" t="s">
        <v>129</v>
      </c>
      <c r="E50" s="24" t="s">
        <v>12</v>
      </c>
      <c r="F50" s="31">
        <v>0</v>
      </c>
      <c r="G50" s="31">
        <v>0</v>
      </c>
      <c r="H50" s="21"/>
      <c r="I50" s="22"/>
      <c r="J50" s="42"/>
      <c r="K50" s="46"/>
      <c r="L50" s="47"/>
      <c r="M50" s="47"/>
    </row>
    <row r="51" spans="1:14" ht="25.5" customHeight="1" x14ac:dyDescent="0.25">
      <c r="A51" s="12">
        <v>120702</v>
      </c>
      <c r="B51" s="28" t="s">
        <v>130</v>
      </c>
      <c r="C51" s="29" t="s">
        <v>23</v>
      </c>
      <c r="D51" s="42" t="s">
        <v>131</v>
      </c>
      <c r="E51" s="24" t="s">
        <v>12</v>
      </c>
      <c r="F51" s="31">
        <v>8332674.0599999996</v>
      </c>
      <c r="G51" s="31">
        <v>10192459.5</v>
      </c>
      <c r="H51" s="21"/>
      <c r="I51" s="22"/>
      <c r="J51" s="42"/>
      <c r="K51" s="46"/>
      <c r="L51" s="47"/>
      <c r="M51" s="47"/>
    </row>
    <row r="52" spans="1:14" ht="25.5" customHeight="1" x14ac:dyDescent="0.25">
      <c r="A52" s="1">
        <v>199999</v>
      </c>
      <c r="B52" s="59"/>
      <c r="C52" s="60" t="s">
        <v>132</v>
      </c>
      <c r="D52" s="61"/>
      <c r="E52" s="62" t="s">
        <v>12</v>
      </c>
      <c r="F52" s="63">
        <f>+SUM(F9,F33)</f>
        <v>16183186.08</v>
      </c>
      <c r="G52" s="63">
        <f>+SUM(G9,G33)</f>
        <v>16314954.25</v>
      </c>
      <c r="H52" s="64"/>
      <c r="I52" s="65" t="s">
        <v>133</v>
      </c>
      <c r="J52" s="66"/>
      <c r="K52" s="62" t="s">
        <v>12</v>
      </c>
      <c r="L52" s="63">
        <f>+SUM(L9,L19,L25)</f>
        <v>16183186.08</v>
      </c>
      <c r="M52" s="63">
        <f>+SUM(M9,M19,M25)</f>
        <v>16314954.249999998</v>
      </c>
      <c r="N52" s="1">
        <v>299999</v>
      </c>
    </row>
    <row r="53" spans="1:14" ht="25.5" customHeight="1" x14ac:dyDescent="0.25">
      <c r="A53" s="12"/>
    </row>
    <row r="54" spans="1:14" ht="24.95" customHeight="1" x14ac:dyDescent="0.25"/>
    <row r="44443" spans="25:29" x14ac:dyDescent="0.25">
      <c r="Z44443" s="1" t="s">
        <v>134</v>
      </c>
    </row>
    <row r="44444" spans="25:29" ht="15" x14ac:dyDescent="0.25">
      <c r="Y44444" s="4" t="str">
        <f>MID(Z44444,5,4)</f>
        <v>2021</v>
      </c>
      <c r="Z44444" s="67" t="s">
        <v>135</v>
      </c>
      <c r="AA44444" t="s">
        <v>136</v>
      </c>
      <c r="AB44444" t="s">
        <v>137</v>
      </c>
      <c r="AC44444" t="s">
        <v>3</v>
      </c>
    </row>
  </sheetData>
  <mergeCells count="5">
    <mergeCell ref="B2:M2"/>
    <mergeCell ref="B4:M4"/>
    <mergeCell ref="C8:D8"/>
    <mergeCell ref="I8:J8"/>
    <mergeCell ref="I52:J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Tainta Irigoyen</dc:creator>
  <cp:lastModifiedBy>Alberto Tainta Irigoyen</cp:lastModifiedBy>
  <dcterms:created xsi:type="dcterms:W3CDTF">2022-06-22T06:17:31Z</dcterms:created>
  <dcterms:modified xsi:type="dcterms:W3CDTF">2022-06-22T06:18:05Z</dcterms:modified>
</cp:coreProperties>
</file>